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1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1" i="1" l="1"/>
  <c r="C253" i="1" s="1"/>
  <c r="C256" i="1" s="1"/>
  <c r="C156" i="1"/>
  <c r="C152" i="1"/>
  <c r="C148" i="1"/>
  <c r="C141" i="1"/>
  <c r="C138" i="1"/>
  <c r="C132" i="1"/>
  <c r="C110" i="1"/>
  <c r="C105" i="1"/>
  <c r="C97" i="1"/>
  <c r="C87" i="1"/>
  <c r="C46" i="1"/>
  <c r="C30" i="1"/>
  <c r="C255" i="1" s="1"/>
  <c r="C29" i="1"/>
  <c r="C25" i="1"/>
</calcChain>
</file>

<file path=xl/comments1.xml><?xml version="1.0" encoding="utf-8"?>
<comments xmlns="http://schemas.openxmlformats.org/spreadsheetml/2006/main">
  <authors>
    <author>Carolina Mena</author>
  </authors>
  <commentList>
    <comment ref="C116" authorId="0" shapeId="0">
      <text>
        <r>
          <rPr>
            <b/>
            <sz val="9"/>
            <color indexed="81"/>
            <rFont val="Tahoma"/>
            <family val="2"/>
          </rPr>
          <t>Carolina Mena:</t>
        </r>
        <r>
          <rPr>
            <sz val="9"/>
            <color indexed="81"/>
            <rFont val="Tahoma"/>
            <family val="2"/>
          </rPr>
          <t xml:space="preserve">
Sub Ejecutoria periodo 2017 para cubrir la entrega de obra y construcción de parqueo</t>
        </r>
      </text>
    </comment>
  </commentList>
</comments>
</file>

<file path=xl/sharedStrings.xml><?xml version="1.0" encoding="utf-8"?>
<sst xmlns="http://schemas.openxmlformats.org/spreadsheetml/2006/main" count="226" uniqueCount="161">
  <si>
    <t>Presupuesto 2018</t>
  </si>
  <si>
    <t>Ingresos  (colones)</t>
  </si>
  <si>
    <t>Detalle</t>
  </si>
  <si>
    <t xml:space="preserve">Monto  </t>
  </si>
  <si>
    <t>INGRESOS ORDINARIOS</t>
  </si>
  <si>
    <t>CUOTAS COLEGIATURA</t>
  </si>
  <si>
    <t>INCORPORACIONES</t>
  </si>
  <si>
    <t>REGISTRO DE POST GRADOS</t>
  </si>
  <si>
    <t>CONSTANCIAS Y CERTIFICACIONES</t>
  </si>
  <si>
    <t xml:space="preserve">VENTA DE IDENTIFICACIONES </t>
  </si>
  <si>
    <t>CERTIFICADOS DE EVALUACIÓN DE IDONEIDAD MENTAL</t>
  </si>
  <si>
    <t xml:space="preserve">FORMULARIOS DE GUARDERIAS </t>
  </si>
  <si>
    <t xml:space="preserve">TALLERES DE CAPACITACIÓN </t>
  </si>
  <si>
    <t>CIREC (Capacitaciones y Mediación)</t>
  </si>
  <si>
    <t>SELLO DE AGUA</t>
  </si>
  <si>
    <t>FOTOCOPIAS/CORREOS</t>
  </si>
  <si>
    <t>ACTIVIDADES SOCIALES</t>
  </si>
  <si>
    <t>REINCORPORACIONES</t>
  </si>
  <si>
    <t>SEMINARIO PRECONGRESO ULAPSI</t>
  </si>
  <si>
    <t>CONGRESO ULAPSI 2018</t>
  </si>
  <si>
    <t>TRASLADO INVERSIÓN CAPITAL PARA PROGRAMA DE BENEFICIOS</t>
  </si>
  <si>
    <t xml:space="preserve">INGRESO EXTRAORDINARIO LIBERACIÓN DE EMBARGO </t>
  </si>
  <si>
    <t xml:space="preserve">INGRESO EXTRAORDINARIO SUBEJECUTORIA PERIODO ANTERIOR </t>
  </si>
  <si>
    <t>TOTAL INGRESOS ORDINARIOS</t>
  </si>
  <si>
    <t xml:space="preserve">OTROS INGRESOS </t>
  </si>
  <si>
    <t>INTERESES SOBRE INVERSIONES COLEGIO</t>
  </si>
  <si>
    <t>INTERESES SOBRE CUENTAS CORRIENTES</t>
  </si>
  <si>
    <t>TOTAL OTROS INGRESOS</t>
  </si>
  <si>
    <t xml:space="preserve">TOTAL INGRESOS </t>
  </si>
  <si>
    <t>Egresos (colones)</t>
  </si>
  <si>
    <t>COSTO DE INGRESOS ADMINISTRATIVOS</t>
  </si>
  <si>
    <t xml:space="preserve"> CAPACITACIÓN Y DESARROLLO</t>
  </si>
  <si>
    <t xml:space="preserve">1. Talleres de Capacitación </t>
  </si>
  <si>
    <t xml:space="preserve">2. Talleres Subsidio Capacitación </t>
  </si>
  <si>
    <t>3. Actividades Gremiales</t>
  </si>
  <si>
    <t>4. Seminario Precongreso ULAPSI</t>
  </si>
  <si>
    <t>5. Capacitación CIREC</t>
  </si>
  <si>
    <t>6. Congreso ULAPSI 2018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</si>
  <si>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</si>
  <si>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</si>
  <si>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</si>
  <si>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</si>
  <si>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(VACACIONES - CESANTÍA - PREAVISO)                </t>
  </si>
  <si>
    <t>DÉCIMO TERCER MES</t>
  </si>
  <si>
    <t>AGUA</t>
  </si>
  <si>
    <t>ELECTRICIDAD</t>
  </si>
  <si>
    <t>TELÉFONO</t>
  </si>
  <si>
    <t>ICE (INTERNET Y AFINES)</t>
  </si>
  <si>
    <t>SERVICIO CORREOS Y AFINES</t>
  </si>
  <si>
    <t>PÓLIZA RIESGOS DEL TRABAJO</t>
  </si>
  <si>
    <t xml:space="preserve">PÓLIZA DE INCENDIO </t>
  </si>
  <si>
    <t xml:space="preserve">PÓLIZA DE EQUIPO ELECTRONICO </t>
  </si>
  <si>
    <t>PÓLIZA DE DINERO Y VALORES EN TRANSITO</t>
  </si>
  <si>
    <t>PÓLIZA DE RESPONSABILIDAD CIVIL</t>
  </si>
  <si>
    <t>PÓLIZA FIDELIDAD</t>
  </si>
  <si>
    <t>MATERIALES  ARTÍCULOS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</si>
  <si>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</si>
  <si>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</si>
  <si>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</si>
  <si>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</si>
  <si>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BIENES INMUEBLES</t>
  </si>
  <si>
    <t>COMISIONES Y OTROS CARGOS FINANCIEROS</t>
  </si>
  <si>
    <t>CAPACITACIÓN AL PERSONAL</t>
  </si>
  <si>
    <t>UNIFORMES</t>
  </si>
  <si>
    <t>VIÁTICOS Y SERVICIOS DE TRANSPORTES</t>
  </si>
  <si>
    <t>GASTOS DE OPERACIÓN</t>
  </si>
  <si>
    <t>ACTIVIDAD ANUAL FUNCIONARIOS</t>
  </si>
  <si>
    <t xml:space="preserve">BOTIQUÍN 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</si>
  <si>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</si>
  <si>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</si>
  <si>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</si>
  <si>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</si>
  <si>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</si>
  <si>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 xml:space="preserve">CUOTA CRÉDITO </t>
  </si>
  <si>
    <t>CONTRATOS PERMANENTES TI</t>
  </si>
  <si>
    <t xml:space="preserve">COMUNICACIÓN E IMAGÉN </t>
  </si>
  <si>
    <t>ACTUALIZACIÓN DE INFORMACIÓN COLEGIADOS</t>
  </si>
  <si>
    <t xml:space="preserve">CONVENIOS  INSTITUCIONALES </t>
  </si>
  <si>
    <t xml:space="preserve">TOTAL PROGRAMA ADMINISTRACIÓN </t>
  </si>
  <si>
    <t>FISCALÍA</t>
  </si>
  <si>
    <t>VIÁTICOS</t>
  </si>
  <si>
    <t xml:space="preserve">CAPACITACIÓN DE PERSONAL FISCALÍA </t>
  </si>
  <si>
    <t>PROYECTOS</t>
  </si>
  <si>
    <t>ASESORÍAS DE INVESTIGACIÓN</t>
  </si>
  <si>
    <t>TOTAL PROGRAMA</t>
  </si>
  <si>
    <t>CIREC</t>
  </si>
  <si>
    <t>DIVULGACIÓN</t>
  </si>
  <si>
    <t>MATERIALES</t>
  </si>
  <si>
    <t>SUB TOTAL PROGRAMA</t>
  </si>
  <si>
    <t>REVISTA COSTARRICENSE DE PSICOLOGÍA</t>
  </si>
  <si>
    <t>DIETAS REVISTA COSTARRICENSE DE PSICOLOGÍA</t>
  </si>
  <si>
    <t xml:space="preserve">GASTOS DE OPERACIÓN </t>
  </si>
  <si>
    <t>TOTAL DEL PROGRAMA</t>
  </si>
  <si>
    <t>PROGRAMA  JUNTA DIRECTIVA</t>
  </si>
  <si>
    <t>ASESORIA LEGAL</t>
  </si>
  <si>
    <t>DEFENSA PROFESIONAL</t>
  </si>
  <si>
    <t>AUDITORIA EXTERNA</t>
  </si>
  <si>
    <t xml:space="preserve">ASESORÍA DIRECCIÓN DE PROYECTO EDIFICIO </t>
  </si>
  <si>
    <t>ASESORÍA MAPEO DE PROCESOS REVISTA</t>
  </si>
  <si>
    <t>ASESORÍA DE PRENSA</t>
  </si>
  <si>
    <t>FEDERACIONES Y ASOCIACIONES</t>
  </si>
  <si>
    <r>
      <t xml:space="preserve">ALIMENTACION </t>
    </r>
    <r>
      <rPr>
        <b/>
        <sz val="9"/>
        <rFont val="Arial"/>
        <family val="2"/>
      </rPr>
      <t xml:space="preserve"> </t>
    </r>
  </si>
  <si>
    <r>
      <t xml:space="preserve">IMPRESOS Y PUBLICACIONES  </t>
    </r>
    <r>
      <rPr>
        <b/>
        <sz val="9"/>
        <rFont val="Arial"/>
        <family val="2"/>
      </rPr>
      <t xml:space="preserve"> </t>
    </r>
  </si>
  <si>
    <t>SUSCRIPCIONES</t>
  </si>
  <si>
    <t xml:space="preserve">GASTOS DE REPRESENTACIÓN </t>
  </si>
  <si>
    <t>DIETAS JUNTA DIRECTIVA</t>
  </si>
  <si>
    <t xml:space="preserve">DIETAS TRIBUNAL DE HONOR </t>
  </si>
  <si>
    <t>GASTOS DE OPERACIÓN TRIBUNAL DE HONOR</t>
  </si>
  <si>
    <t>PUBLICACIONES  TRIBUNAL DE HONOR</t>
  </si>
  <si>
    <t xml:space="preserve">ASESORÍA LEGAL TRIBUNAL DE HONOR   </t>
  </si>
  <si>
    <t xml:space="preserve">PROYECTOS </t>
  </si>
  <si>
    <t>PROYECCIÒN SOCIAL /RESPONSABILIDAD SOCIAL</t>
  </si>
  <si>
    <t xml:space="preserve">REGIONALIZACIÒN </t>
  </si>
  <si>
    <t xml:space="preserve">TOTAL PROGRAMA JUNTA DIRECTIVA 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</si>
  <si>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</si>
  <si>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</si>
  <si>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</si>
  <si>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</si>
  <si>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 xml:space="preserve">TOTAL PROGRAMA ASAMBLEAS </t>
  </si>
  <si>
    <t>PROGRAMA DE INSTALACIONES FISICAS DEL COLEGIO</t>
  </si>
  <si>
    <t>MANTENIMIENTO DE EDIFICIO</t>
  </si>
  <si>
    <t xml:space="preserve">TOTAL PROGRAMA INSTALACIONES FISICAS DEL COLEGIO </t>
  </si>
  <si>
    <t xml:space="preserve">Detalle </t>
  </si>
  <si>
    <t>PROGRAMA DE ACTIVOS</t>
  </si>
  <si>
    <t>EQUIPO TECNOLOGÍA DE INFORMACIÓN</t>
  </si>
  <si>
    <t>CONSULTORÍA DE INSPECCIÓN EDIFICIO</t>
  </si>
  <si>
    <t>MOBILIARIO DE AUDITORIO Y SALAS DE CAPACITACIÓN</t>
  </si>
  <si>
    <t xml:space="preserve">TOTAL PROGRAMA ACTIVOS FIJOS </t>
  </si>
  <si>
    <t xml:space="preserve">PROGRAMA INVERSIÓN  DE CAPITAL </t>
  </si>
  <si>
    <t>PROYECTO DE TECNOLOGÍA PAGINA WEB FASE II</t>
  </si>
  <si>
    <t xml:space="preserve">TOTAL PROGRAMA INVERSIÓN DE CAPITAL </t>
  </si>
  <si>
    <t>PROGRAMA DE BENEFICIOS</t>
  </si>
  <si>
    <t xml:space="preserve">TOTAL PROGRAMA DE BENEFICIOS </t>
  </si>
  <si>
    <t>Detalle Programas Específicos</t>
  </si>
  <si>
    <t>COMISIÓN DE ADOPCIONES</t>
  </si>
  <si>
    <t>COMISIÓN DE CENTROS DE CUIDO</t>
  </si>
  <si>
    <t>COMISIÓN DE ASUNTOS CURRICULARES</t>
  </si>
  <si>
    <t>PROYECTO</t>
  </si>
  <si>
    <t>COMISIÓN DE CAPACITACIÓN</t>
  </si>
  <si>
    <t>GASTOS OPERACIÓN</t>
  </si>
  <si>
    <t>SUB TOTAL DEL PROGRAMA</t>
  </si>
  <si>
    <t xml:space="preserve">COMITÉ CONSULTIVO </t>
  </si>
  <si>
    <t>COMISIÓN DE VALORES</t>
  </si>
  <si>
    <t xml:space="preserve">COMISIÓN DE IDONEIDAD MENTAL </t>
  </si>
  <si>
    <t>COMISIÓN ACTIVIDADES SOCIALES JUBILADOS</t>
  </si>
  <si>
    <t xml:space="preserve">COMISIÓN ATENCIÓN PSICOSOCIAL </t>
  </si>
  <si>
    <t>COMISIÓN DE POLÍTICA PÚBLICA</t>
  </si>
  <si>
    <t>COMISIÓN PROGRAMA DE BENEFICIOS</t>
  </si>
  <si>
    <t xml:space="preserve">COMISIÓN DE ORIENTACIÓN Y PROYECCIÓN LABORAL </t>
  </si>
  <si>
    <t xml:space="preserve">COMISIÓN INVERSION </t>
  </si>
  <si>
    <t>COMISIÓN CONGRESO ULAPSI 2018</t>
  </si>
  <si>
    <t xml:space="preserve">COMISIÓN INCORPORACIÓN </t>
  </si>
  <si>
    <t>COMISIÓN DE REVISIÓN DEL CÓDIGO DE ÉTICA</t>
  </si>
  <si>
    <t xml:space="preserve">COMISIÓN PROMOCIÓN DE LA SALUD MENTAL </t>
  </si>
  <si>
    <t xml:space="preserve">Plan de Trabajo </t>
  </si>
  <si>
    <t>COMISIÓN PSICOLOGÍA DEL DEPORTE</t>
  </si>
  <si>
    <t>COMISIÓN DE PROTOCOLOS</t>
  </si>
  <si>
    <t xml:space="preserve">COMISIÓN DE DERECHOS HUMANOS </t>
  </si>
  <si>
    <t>COMISIÓN DE VÍNCULO HUMANOS ANIMAL</t>
  </si>
  <si>
    <t xml:space="preserve">TOTAL PROGRAMAS ESPECÍFICOS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</si>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</sst>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\-??_);_(@_)"/>
    <numFmt numFmtId="165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BFBFBF"/>
        <bgColor rgb="FFFFFFCC"/>
      </patternFill>
    </fill>
    <fill>
      <patternFill patternType="solid">
        <fgColor theme="4" tint="-0.249977111117893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2" borderId="0" xfId="0" applyFont="1" applyFill="1"/>
    <xf numFmtId="0" fontId="3" fillId="0" borderId="0" xfId="0" applyFont="1"/>
    <xf numFmtId="0" fontId="4" fillId="2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0" fontId="5" fillId="2" borderId="0" xfId="0" applyFont="1" applyFill="1" applyBorder="1"/>
    <xf numFmtId="0" fontId="3" fillId="0" borderId="1" xfId="0" applyFont="1" applyFill="1" applyBorder="1"/>
    <xf numFmtId="164" fontId="3" fillId="0" borderId="1" xfId="1" applyNumberFormat="1" applyFont="1" applyFill="1" applyBorder="1" applyAlignment="1" applyProtection="1">
      <alignment horizontal="right"/>
    </xf>
    <xf numFmtId="0" fontId="3" fillId="0" borderId="0" xfId="0" applyFont="1" applyFill="1"/>
    <xf numFmtId="0" fontId="3" fillId="0" borderId="1" xfId="0" applyFont="1" applyFill="1" applyBorder="1" applyAlignment="1"/>
    <xf numFmtId="0" fontId="3" fillId="5" borderId="1" xfId="0" applyFont="1" applyFill="1" applyBorder="1" applyAlignment="1"/>
    <xf numFmtId="164" fontId="3" fillId="5" borderId="1" xfId="1" applyNumberFormat="1" applyFont="1" applyFill="1" applyBorder="1" applyAlignment="1" applyProtection="1">
      <alignment horizontal="right" wrapText="1"/>
    </xf>
    <xf numFmtId="164" fontId="3" fillId="5" borderId="1" xfId="1" applyNumberFormat="1" applyFont="1" applyFill="1" applyBorder="1" applyAlignment="1" applyProtection="1">
      <alignment horizontal="right"/>
    </xf>
    <xf numFmtId="164" fontId="3" fillId="5" borderId="2" xfId="1" applyNumberFormat="1" applyFont="1" applyFill="1" applyBorder="1" applyAlignment="1" applyProtection="1">
      <alignment horizontal="right"/>
    </xf>
    <xf numFmtId="49" fontId="5" fillId="5" borderId="3" xfId="0" applyNumberFormat="1" applyFont="1" applyFill="1" applyBorder="1"/>
    <xf numFmtId="164" fontId="5" fillId="5" borderId="1" xfId="1" applyNumberFormat="1" applyFont="1" applyFill="1" applyBorder="1" applyAlignment="1" applyProtection="1">
      <alignment horizontal="right"/>
    </xf>
    <xf numFmtId="0" fontId="5" fillId="5" borderId="0" xfId="0" applyFont="1" applyFill="1" applyBorder="1"/>
    <xf numFmtId="0" fontId="3" fillId="5" borderId="3" xfId="0" applyFont="1" applyFill="1" applyBorder="1"/>
    <xf numFmtId="0" fontId="3" fillId="0" borderId="3" xfId="0" applyFont="1" applyFill="1" applyBorder="1"/>
    <xf numFmtId="0" fontId="5" fillId="0" borderId="3" xfId="0" applyFont="1" applyFill="1" applyBorder="1"/>
    <xf numFmtId="164" fontId="5" fillId="0" borderId="1" xfId="1" applyNumberFormat="1" applyFont="1" applyFill="1" applyBorder="1" applyAlignment="1" applyProtection="1">
      <alignment horizontal="right"/>
    </xf>
    <xf numFmtId="0" fontId="5" fillId="6" borderId="3" xfId="0" applyFont="1" applyFill="1" applyBorder="1"/>
    <xf numFmtId="164" fontId="5" fillId="6" borderId="1" xfId="1" applyNumberFormat="1" applyFont="1" applyFill="1" applyBorder="1" applyAlignment="1" applyProtection="1">
      <alignment horizontal="right"/>
    </xf>
    <xf numFmtId="164" fontId="5" fillId="2" borderId="0" xfId="1" applyNumberFormat="1" applyFont="1" applyFill="1" applyBorder="1" applyAlignment="1" applyProtection="1">
      <alignment horizontal="right"/>
    </xf>
    <xf numFmtId="0" fontId="5" fillId="7" borderId="0" xfId="0" applyFont="1" applyFill="1" applyBorder="1" applyAlignment="1">
      <alignment wrapText="1"/>
    </xf>
    <xf numFmtId="164" fontId="5" fillId="7" borderId="0" xfId="1" applyNumberFormat="1" applyFont="1" applyFill="1" applyBorder="1" applyAlignment="1" applyProtection="1">
      <alignment horizontal="right"/>
    </xf>
    <xf numFmtId="0" fontId="3" fillId="5" borderId="1" xfId="0" applyFont="1" applyFill="1" applyBorder="1"/>
    <xf numFmtId="0" fontId="5" fillId="5" borderId="1" xfId="0" applyFont="1" applyFill="1" applyBorder="1"/>
    <xf numFmtId="164" fontId="5" fillId="5" borderId="4" xfId="1" applyNumberFormat="1" applyFont="1" applyFill="1" applyBorder="1" applyAlignment="1" applyProtection="1">
      <alignment horizontal="right"/>
    </xf>
    <xf numFmtId="164" fontId="5" fillId="5" borderId="0" xfId="1" applyNumberFormat="1" applyFont="1" applyFill="1" applyBorder="1" applyAlignment="1" applyProtection="1">
      <alignment horizontal="right"/>
    </xf>
    <xf numFmtId="0" fontId="5" fillId="7" borderId="0" xfId="0" applyFont="1" applyFill="1" applyBorder="1"/>
    <xf numFmtId="164" fontId="3" fillId="7" borderId="0" xfId="1" applyNumberFormat="1" applyFont="1" applyFill="1" applyBorder="1" applyAlignment="1" applyProtection="1">
      <alignment horizontal="right" wrapText="1"/>
    </xf>
    <xf numFmtId="0" fontId="3" fillId="5" borderId="1" xfId="0" applyFont="1" applyFill="1" applyBorder="1" applyAlignment="1">
      <alignment vertical="center"/>
    </xf>
    <xf numFmtId="164" fontId="3" fillId="5" borderId="2" xfId="1" applyNumberFormat="1" applyFont="1" applyFill="1" applyBorder="1" applyAlignment="1" applyProtection="1">
      <alignment horizontal="right" wrapText="1"/>
    </xf>
    <xf numFmtId="164" fontId="3" fillId="5" borderId="5" xfId="1" applyNumberFormat="1" applyFont="1" applyFill="1" applyBorder="1" applyAlignment="1" applyProtection="1">
      <alignment horizontal="right" wrapText="1"/>
    </xf>
    <xf numFmtId="0" fontId="5" fillId="7" borderId="1" xfId="0" applyFont="1" applyFill="1" applyBorder="1"/>
    <xf numFmtId="164" fontId="5" fillId="7" borderId="4" xfId="1" applyNumberFormat="1" applyFont="1" applyFill="1" applyBorder="1" applyAlignment="1" applyProtection="1">
      <alignment horizontal="right" wrapText="1"/>
    </xf>
    <xf numFmtId="0" fontId="5" fillId="7" borderId="0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left"/>
    </xf>
    <xf numFmtId="164" fontId="5" fillId="5" borderId="4" xfId="1" applyNumberFormat="1" applyFont="1" applyFill="1" applyBorder="1" applyAlignment="1" applyProtection="1">
      <alignment horizontal="right" wrapText="1"/>
    </xf>
    <xf numFmtId="0" fontId="5" fillId="5" borderId="0" xfId="0" applyFont="1" applyFill="1" applyBorder="1" applyAlignment="1">
      <alignment horizontal="left"/>
    </xf>
    <xf numFmtId="164" fontId="5" fillId="5" borderId="0" xfId="1" applyNumberFormat="1" applyFont="1" applyFill="1" applyBorder="1" applyAlignment="1" applyProtection="1">
      <alignment horizontal="right" wrapText="1"/>
    </xf>
    <xf numFmtId="164" fontId="3" fillId="5" borderId="0" xfId="1" applyNumberFormat="1" applyFont="1" applyFill="1" applyBorder="1" applyAlignment="1" applyProtection="1">
      <alignment horizontal="right" wrapText="1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64" fontId="3" fillId="0" borderId="2" xfId="1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>
      <alignment horizontal="left"/>
    </xf>
    <xf numFmtId="164" fontId="3" fillId="0" borderId="5" xfId="1" applyNumberFormat="1" applyFont="1" applyFill="1" applyBorder="1" applyAlignment="1" applyProtection="1">
      <alignment horizontal="right" wrapText="1"/>
    </xf>
    <xf numFmtId="0" fontId="5" fillId="0" borderId="1" xfId="0" applyFont="1" applyFill="1" applyBorder="1"/>
    <xf numFmtId="164" fontId="5" fillId="0" borderId="4" xfId="1" applyNumberFormat="1" applyFont="1" applyFill="1" applyBorder="1" applyAlignment="1" applyProtection="1">
      <alignment horizontal="right" wrapText="1"/>
    </xf>
    <xf numFmtId="0" fontId="5" fillId="0" borderId="0" xfId="0" applyFont="1" applyFill="1" applyBorder="1"/>
    <xf numFmtId="164" fontId="3" fillId="0" borderId="0" xfId="1" applyNumberFormat="1" applyFont="1" applyFill="1" applyBorder="1" applyAlignment="1" applyProtection="1">
      <alignment horizontal="right" wrapText="1"/>
    </xf>
    <xf numFmtId="164" fontId="3" fillId="0" borderId="1" xfId="1" applyNumberFormat="1" applyFont="1" applyFill="1" applyBorder="1" applyAlignment="1" applyProtection="1">
      <alignment horizontal="right" wrapText="1"/>
    </xf>
    <xf numFmtId="164" fontId="5" fillId="7" borderId="4" xfId="0" applyNumberFormat="1" applyFont="1" applyFill="1" applyBorder="1" applyAlignment="1">
      <alignment horizontal="center" wrapText="1"/>
    </xf>
    <xf numFmtId="0" fontId="5" fillId="7" borderId="0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64" fontId="5" fillId="7" borderId="0" xfId="1" applyNumberFormat="1" applyFont="1" applyFill="1" applyBorder="1" applyAlignment="1" applyProtection="1">
      <alignment horizontal="right" wrapText="1"/>
    </xf>
    <xf numFmtId="0" fontId="5" fillId="5" borderId="4" xfId="0" applyFont="1" applyFill="1" applyBorder="1"/>
    <xf numFmtId="0" fontId="5" fillId="0" borderId="0" xfId="0" applyFont="1" applyFill="1" applyBorder="1" applyAlignment="1">
      <alignment horizontal="left"/>
    </xf>
    <xf numFmtId="164" fontId="5" fillId="0" borderId="0" xfId="1" applyNumberFormat="1" applyFont="1" applyFill="1" applyBorder="1" applyAlignment="1" applyProtection="1">
      <alignment horizontal="right" wrapText="1"/>
    </xf>
    <xf numFmtId="0" fontId="3" fillId="0" borderId="0" xfId="0" applyFont="1" applyFill="1" applyBorder="1"/>
    <xf numFmtId="164" fontId="5" fillId="0" borderId="6" xfId="1" applyNumberFormat="1" applyFont="1" applyFill="1" applyBorder="1" applyAlignment="1" applyProtection="1">
      <alignment horizontal="right" wrapText="1"/>
    </xf>
    <xf numFmtId="164" fontId="5" fillId="0" borderId="5" xfId="1" applyNumberFormat="1" applyFont="1" applyFill="1" applyBorder="1" applyAlignment="1" applyProtection="1">
      <alignment horizontal="right" wrapText="1"/>
    </xf>
    <xf numFmtId="0" fontId="5" fillId="6" borderId="1" xfId="0" applyFont="1" applyFill="1" applyBorder="1"/>
    <xf numFmtId="164" fontId="5" fillId="6" borderId="1" xfId="1" applyNumberFormat="1" applyFont="1" applyFill="1" applyBorder="1" applyAlignment="1" applyProtection="1">
      <alignment horizontal="right" wrapText="1"/>
    </xf>
    <xf numFmtId="164" fontId="5" fillId="6" borderId="5" xfId="1" applyNumberFormat="1" applyFont="1" applyFill="1" applyBorder="1" applyAlignment="1" applyProtection="1">
      <alignment horizontal="right"/>
    </xf>
    <xf numFmtId="164" fontId="5" fillId="6" borderId="4" xfId="1" applyNumberFormat="1" applyFont="1" applyFill="1" applyBorder="1" applyAlignment="1" applyProtection="1">
      <alignment horizontal="right"/>
    </xf>
    <xf numFmtId="165" fontId="6" fillId="0" borderId="0" xfId="0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257"/>
  <sheetViews>
    <sheetView showGridLines="0" tabSelected="1" workbookViewId="0">
      <selection activeCell="H251" sqref="H251"/>
    </sheetView>
  </sheetViews>
  <sheetFormatPr baseColWidth="10" defaultRowHeight="12" x14ac:dyDescent="0.2"/>
  <cols>
    <col min="1" max="1" width="11.42578125" style="3"/>
    <col min="2" max="2" width="63.5703125" style="3" bestFit="1" customWidth="1"/>
    <col min="3" max="3" width="15.85546875" style="3" customWidth="1"/>
    <col min="4" max="257" width="11.42578125" style="3"/>
    <col min="258" max="258" width="63.5703125" style="3" bestFit="1" customWidth="1"/>
    <col min="259" max="259" width="15.85546875" style="3" customWidth="1"/>
    <col min="260" max="513" width="11.42578125" style="3"/>
    <col min="514" max="514" width="63.5703125" style="3" bestFit="1" customWidth="1"/>
    <col min="515" max="515" width="15.85546875" style="3" customWidth="1"/>
    <col min="516" max="769" width="11.42578125" style="3"/>
    <col min="770" max="770" width="63.5703125" style="3" bestFit="1" customWidth="1"/>
    <col min="771" max="771" width="15.85546875" style="3" customWidth="1"/>
    <col min="772" max="1025" width="11.42578125" style="3"/>
    <col min="1026" max="1026" width="63.5703125" style="3" bestFit="1" customWidth="1"/>
    <col min="1027" max="1027" width="15.85546875" style="3" customWidth="1"/>
    <col min="1028" max="1281" width="11.42578125" style="3"/>
    <col min="1282" max="1282" width="63.5703125" style="3" bestFit="1" customWidth="1"/>
    <col min="1283" max="1283" width="15.85546875" style="3" customWidth="1"/>
    <col min="1284" max="1537" width="11.42578125" style="3"/>
    <col min="1538" max="1538" width="63.5703125" style="3" bestFit="1" customWidth="1"/>
    <col min="1539" max="1539" width="15.85546875" style="3" customWidth="1"/>
    <col min="1540" max="1793" width="11.42578125" style="3"/>
    <col min="1794" max="1794" width="63.5703125" style="3" bestFit="1" customWidth="1"/>
    <col min="1795" max="1795" width="15.85546875" style="3" customWidth="1"/>
    <col min="1796" max="2049" width="11.42578125" style="3"/>
    <col min="2050" max="2050" width="63.5703125" style="3" bestFit="1" customWidth="1"/>
    <col min="2051" max="2051" width="15.85546875" style="3" customWidth="1"/>
    <col min="2052" max="2305" width="11.42578125" style="3"/>
    <col min="2306" max="2306" width="63.5703125" style="3" bestFit="1" customWidth="1"/>
    <col min="2307" max="2307" width="15.85546875" style="3" customWidth="1"/>
    <col min="2308" max="2561" width="11.42578125" style="3"/>
    <col min="2562" max="2562" width="63.5703125" style="3" bestFit="1" customWidth="1"/>
    <col min="2563" max="2563" width="15.85546875" style="3" customWidth="1"/>
    <col min="2564" max="2817" width="11.42578125" style="3"/>
    <col min="2818" max="2818" width="63.5703125" style="3" bestFit="1" customWidth="1"/>
    <col min="2819" max="2819" width="15.85546875" style="3" customWidth="1"/>
    <col min="2820" max="3073" width="11.42578125" style="3"/>
    <col min="3074" max="3074" width="63.5703125" style="3" bestFit="1" customWidth="1"/>
    <col min="3075" max="3075" width="15.85546875" style="3" customWidth="1"/>
    <col min="3076" max="3329" width="11.42578125" style="3"/>
    <col min="3330" max="3330" width="63.5703125" style="3" bestFit="1" customWidth="1"/>
    <col min="3331" max="3331" width="15.85546875" style="3" customWidth="1"/>
    <col min="3332" max="3585" width="11.42578125" style="3"/>
    <col min="3586" max="3586" width="63.5703125" style="3" bestFit="1" customWidth="1"/>
    <col min="3587" max="3587" width="15.85546875" style="3" customWidth="1"/>
    <col min="3588" max="3841" width="11.42578125" style="3"/>
    <col min="3842" max="3842" width="63.5703125" style="3" bestFit="1" customWidth="1"/>
    <col min="3843" max="3843" width="15.85546875" style="3" customWidth="1"/>
    <col min="3844" max="4097" width="11.42578125" style="3"/>
    <col min="4098" max="4098" width="63.5703125" style="3" bestFit="1" customWidth="1"/>
    <col min="4099" max="4099" width="15.85546875" style="3" customWidth="1"/>
    <col min="4100" max="4353" width="11.42578125" style="3"/>
    <col min="4354" max="4354" width="63.5703125" style="3" bestFit="1" customWidth="1"/>
    <col min="4355" max="4355" width="15.85546875" style="3" customWidth="1"/>
    <col min="4356" max="4609" width="11.42578125" style="3"/>
    <col min="4610" max="4610" width="63.5703125" style="3" bestFit="1" customWidth="1"/>
    <col min="4611" max="4611" width="15.85546875" style="3" customWidth="1"/>
    <col min="4612" max="4865" width="11.42578125" style="3"/>
    <col min="4866" max="4866" width="63.5703125" style="3" bestFit="1" customWidth="1"/>
    <col min="4867" max="4867" width="15.85546875" style="3" customWidth="1"/>
    <col min="4868" max="5121" width="11.42578125" style="3"/>
    <col min="5122" max="5122" width="63.5703125" style="3" bestFit="1" customWidth="1"/>
    <col min="5123" max="5123" width="15.85546875" style="3" customWidth="1"/>
    <col min="5124" max="5377" width="11.42578125" style="3"/>
    <col min="5378" max="5378" width="63.5703125" style="3" bestFit="1" customWidth="1"/>
    <col min="5379" max="5379" width="15.85546875" style="3" customWidth="1"/>
    <col min="5380" max="5633" width="11.42578125" style="3"/>
    <col min="5634" max="5634" width="63.5703125" style="3" bestFit="1" customWidth="1"/>
    <col min="5635" max="5635" width="15.85546875" style="3" customWidth="1"/>
    <col min="5636" max="5889" width="11.42578125" style="3"/>
    <col min="5890" max="5890" width="63.5703125" style="3" bestFit="1" customWidth="1"/>
    <col min="5891" max="5891" width="15.85546875" style="3" customWidth="1"/>
    <col min="5892" max="6145" width="11.42578125" style="3"/>
    <col min="6146" max="6146" width="63.5703125" style="3" bestFit="1" customWidth="1"/>
    <col min="6147" max="6147" width="15.85546875" style="3" customWidth="1"/>
    <col min="6148" max="6401" width="11.42578125" style="3"/>
    <col min="6402" max="6402" width="63.5703125" style="3" bestFit="1" customWidth="1"/>
    <col min="6403" max="6403" width="15.85546875" style="3" customWidth="1"/>
    <col min="6404" max="6657" width="11.42578125" style="3"/>
    <col min="6658" max="6658" width="63.5703125" style="3" bestFit="1" customWidth="1"/>
    <col min="6659" max="6659" width="15.85546875" style="3" customWidth="1"/>
    <col min="6660" max="6913" width="11.42578125" style="3"/>
    <col min="6914" max="6914" width="63.5703125" style="3" bestFit="1" customWidth="1"/>
    <col min="6915" max="6915" width="15.85546875" style="3" customWidth="1"/>
    <col min="6916" max="7169" width="11.42578125" style="3"/>
    <col min="7170" max="7170" width="63.5703125" style="3" bestFit="1" customWidth="1"/>
    <col min="7171" max="7171" width="15.85546875" style="3" customWidth="1"/>
    <col min="7172" max="7425" width="11.42578125" style="3"/>
    <col min="7426" max="7426" width="63.5703125" style="3" bestFit="1" customWidth="1"/>
    <col min="7427" max="7427" width="15.85546875" style="3" customWidth="1"/>
    <col min="7428" max="7681" width="11.42578125" style="3"/>
    <col min="7682" max="7682" width="63.5703125" style="3" bestFit="1" customWidth="1"/>
    <col min="7683" max="7683" width="15.85546875" style="3" customWidth="1"/>
    <col min="7684" max="7937" width="11.42578125" style="3"/>
    <col min="7938" max="7938" width="63.5703125" style="3" bestFit="1" customWidth="1"/>
    <col min="7939" max="7939" width="15.85546875" style="3" customWidth="1"/>
    <col min="7940" max="8193" width="11.42578125" style="3"/>
    <col min="8194" max="8194" width="63.5703125" style="3" bestFit="1" customWidth="1"/>
    <col min="8195" max="8195" width="15.85546875" style="3" customWidth="1"/>
    <col min="8196" max="8449" width="11.42578125" style="3"/>
    <col min="8450" max="8450" width="63.5703125" style="3" bestFit="1" customWidth="1"/>
    <col min="8451" max="8451" width="15.85546875" style="3" customWidth="1"/>
    <col min="8452" max="8705" width="11.42578125" style="3"/>
    <col min="8706" max="8706" width="63.5703125" style="3" bestFit="1" customWidth="1"/>
    <col min="8707" max="8707" width="15.85546875" style="3" customWidth="1"/>
    <col min="8708" max="8961" width="11.42578125" style="3"/>
    <col min="8962" max="8962" width="63.5703125" style="3" bestFit="1" customWidth="1"/>
    <col min="8963" max="8963" width="15.85546875" style="3" customWidth="1"/>
    <col min="8964" max="9217" width="11.42578125" style="3"/>
    <col min="9218" max="9218" width="63.5703125" style="3" bestFit="1" customWidth="1"/>
    <col min="9219" max="9219" width="15.85546875" style="3" customWidth="1"/>
    <col min="9220" max="9473" width="11.42578125" style="3"/>
    <col min="9474" max="9474" width="63.5703125" style="3" bestFit="1" customWidth="1"/>
    <col min="9475" max="9475" width="15.85546875" style="3" customWidth="1"/>
    <col min="9476" max="9729" width="11.42578125" style="3"/>
    <col min="9730" max="9730" width="63.5703125" style="3" bestFit="1" customWidth="1"/>
    <col min="9731" max="9731" width="15.85546875" style="3" customWidth="1"/>
    <col min="9732" max="9985" width="11.42578125" style="3"/>
    <col min="9986" max="9986" width="63.5703125" style="3" bestFit="1" customWidth="1"/>
    <col min="9987" max="9987" width="15.85546875" style="3" customWidth="1"/>
    <col min="9988" max="10241" width="11.42578125" style="3"/>
    <col min="10242" max="10242" width="63.5703125" style="3" bestFit="1" customWidth="1"/>
    <col min="10243" max="10243" width="15.85546875" style="3" customWidth="1"/>
    <col min="10244" max="10497" width="11.42578125" style="3"/>
    <col min="10498" max="10498" width="63.5703125" style="3" bestFit="1" customWidth="1"/>
    <col min="10499" max="10499" width="15.85546875" style="3" customWidth="1"/>
    <col min="10500" max="10753" width="11.42578125" style="3"/>
    <col min="10754" max="10754" width="63.5703125" style="3" bestFit="1" customWidth="1"/>
    <col min="10755" max="10755" width="15.85546875" style="3" customWidth="1"/>
    <col min="10756" max="11009" width="11.42578125" style="3"/>
    <col min="11010" max="11010" width="63.5703125" style="3" bestFit="1" customWidth="1"/>
    <col min="11011" max="11011" width="15.85546875" style="3" customWidth="1"/>
    <col min="11012" max="11265" width="11.42578125" style="3"/>
    <col min="11266" max="11266" width="63.5703125" style="3" bestFit="1" customWidth="1"/>
    <col min="11267" max="11267" width="15.85546875" style="3" customWidth="1"/>
    <col min="11268" max="11521" width="11.42578125" style="3"/>
    <col min="11522" max="11522" width="63.5703125" style="3" bestFit="1" customWidth="1"/>
    <col min="11523" max="11523" width="15.85546875" style="3" customWidth="1"/>
    <col min="11524" max="11777" width="11.42578125" style="3"/>
    <col min="11778" max="11778" width="63.5703125" style="3" bestFit="1" customWidth="1"/>
    <col min="11779" max="11779" width="15.85546875" style="3" customWidth="1"/>
    <col min="11780" max="12033" width="11.42578125" style="3"/>
    <col min="12034" max="12034" width="63.5703125" style="3" bestFit="1" customWidth="1"/>
    <col min="12035" max="12035" width="15.85546875" style="3" customWidth="1"/>
    <col min="12036" max="12289" width="11.42578125" style="3"/>
    <col min="12290" max="12290" width="63.5703125" style="3" bestFit="1" customWidth="1"/>
    <col min="12291" max="12291" width="15.85546875" style="3" customWidth="1"/>
    <col min="12292" max="12545" width="11.42578125" style="3"/>
    <col min="12546" max="12546" width="63.5703125" style="3" bestFit="1" customWidth="1"/>
    <col min="12547" max="12547" width="15.85546875" style="3" customWidth="1"/>
    <col min="12548" max="12801" width="11.42578125" style="3"/>
    <col min="12802" max="12802" width="63.5703125" style="3" bestFit="1" customWidth="1"/>
    <col min="12803" max="12803" width="15.85546875" style="3" customWidth="1"/>
    <col min="12804" max="13057" width="11.42578125" style="3"/>
    <col min="13058" max="13058" width="63.5703125" style="3" bestFit="1" customWidth="1"/>
    <col min="13059" max="13059" width="15.85546875" style="3" customWidth="1"/>
    <col min="13060" max="13313" width="11.42578125" style="3"/>
    <col min="13314" max="13314" width="63.5703125" style="3" bestFit="1" customWidth="1"/>
    <col min="13315" max="13315" width="15.85546875" style="3" customWidth="1"/>
    <col min="13316" max="13569" width="11.42578125" style="3"/>
    <col min="13570" max="13570" width="63.5703125" style="3" bestFit="1" customWidth="1"/>
    <col min="13571" max="13571" width="15.85546875" style="3" customWidth="1"/>
    <col min="13572" max="13825" width="11.42578125" style="3"/>
    <col min="13826" max="13826" width="63.5703125" style="3" bestFit="1" customWidth="1"/>
    <col min="13827" max="13827" width="15.85546875" style="3" customWidth="1"/>
    <col min="13828" max="14081" width="11.42578125" style="3"/>
    <col min="14082" max="14082" width="63.5703125" style="3" bestFit="1" customWidth="1"/>
    <col min="14083" max="14083" width="15.85546875" style="3" customWidth="1"/>
    <col min="14084" max="14337" width="11.42578125" style="3"/>
    <col min="14338" max="14338" width="63.5703125" style="3" bestFit="1" customWidth="1"/>
    <col min="14339" max="14339" width="15.85546875" style="3" customWidth="1"/>
    <col min="14340" max="14593" width="11.42578125" style="3"/>
    <col min="14594" max="14594" width="63.5703125" style="3" bestFit="1" customWidth="1"/>
    <col min="14595" max="14595" width="15.85546875" style="3" customWidth="1"/>
    <col min="14596" max="14849" width="11.42578125" style="3"/>
    <col min="14850" max="14850" width="63.5703125" style="3" bestFit="1" customWidth="1"/>
    <col min="14851" max="14851" width="15.85546875" style="3" customWidth="1"/>
    <col min="14852" max="15105" width="11.42578125" style="3"/>
    <col min="15106" max="15106" width="63.5703125" style="3" bestFit="1" customWidth="1"/>
    <col min="15107" max="15107" width="15.85546875" style="3" customWidth="1"/>
    <col min="15108" max="15361" width="11.42578125" style="3"/>
    <col min="15362" max="15362" width="63.5703125" style="3" bestFit="1" customWidth="1"/>
    <col min="15363" max="15363" width="15.85546875" style="3" customWidth="1"/>
    <col min="15364" max="15617" width="11.42578125" style="3"/>
    <col min="15618" max="15618" width="63.5703125" style="3" bestFit="1" customWidth="1"/>
    <col min="15619" max="15619" width="15.85546875" style="3" customWidth="1"/>
    <col min="15620" max="15873" width="11.42578125" style="3"/>
    <col min="15874" max="15874" width="63.5703125" style="3" bestFit="1" customWidth="1"/>
    <col min="15875" max="15875" width="15.85546875" style="3" customWidth="1"/>
    <col min="15876" max="16129" width="11.42578125" style="3"/>
    <col min="16130" max="16130" width="63.5703125" style="3" bestFit="1" customWidth="1"/>
    <col min="16131" max="16131" width="15.85546875" style="3" customWidth="1"/>
    <col min="16132" max="16384" width="11.42578125" style="3"/>
  </cols>
  <sheetData>
    <row r="2" spans="2:13" ht="22.5" customHeight="1" x14ac:dyDescent="0.35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22.5" customHeight="1" x14ac:dyDescent="0.25">
      <c r="B3" s="4" t="s">
        <v>0</v>
      </c>
      <c r="C3" s="4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3" x14ac:dyDescent="0.2">
      <c r="B4" s="5" t="s">
        <v>1</v>
      </c>
      <c r="C4" s="5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x14ac:dyDescent="0.2">
      <c r="B5" s="6" t="s">
        <v>2</v>
      </c>
      <c r="C5" s="6" t="s">
        <v>3</v>
      </c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x14ac:dyDescent="0.2">
      <c r="B6" s="7" t="s">
        <v>4</v>
      </c>
      <c r="C6" s="7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3" s="10" customFormat="1" x14ac:dyDescent="0.2">
      <c r="B7" s="8" t="s">
        <v>5</v>
      </c>
      <c r="C7" s="9">
        <v>900871257.61000001</v>
      </c>
    </row>
    <row r="8" spans="2:13" s="10" customFormat="1" x14ac:dyDescent="0.2">
      <c r="B8" s="8" t="s">
        <v>6</v>
      </c>
      <c r="C8" s="9">
        <v>36500000</v>
      </c>
    </row>
    <row r="9" spans="2:13" s="10" customFormat="1" x14ac:dyDescent="0.2">
      <c r="B9" s="11" t="s">
        <v>7</v>
      </c>
      <c r="C9" s="9">
        <v>1431500</v>
      </c>
    </row>
    <row r="10" spans="2:13" s="10" customFormat="1" x14ac:dyDescent="0.2">
      <c r="B10" s="11" t="s">
        <v>8</v>
      </c>
      <c r="C10" s="9">
        <v>2011687.5</v>
      </c>
    </row>
    <row r="11" spans="2:13" s="10" customFormat="1" x14ac:dyDescent="0.2">
      <c r="B11" s="11" t="s">
        <v>9</v>
      </c>
      <c r="C11" s="9">
        <v>3321175</v>
      </c>
    </row>
    <row r="12" spans="2:13" s="10" customFormat="1" x14ac:dyDescent="0.2">
      <c r="B12" s="8" t="s">
        <v>10</v>
      </c>
      <c r="C12" s="9">
        <v>187689791.66666666</v>
      </c>
    </row>
    <row r="13" spans="2:13" s="10" customFormat="1" x14ac:dyDescent="0.2">
      <c r="B13" s="11" t="s">
        <v>11</v>
      </c>
      <c r="C13" s="9">
        <v>9471000</v>
      </c>
    </row>
    <row r="14" spans="2:13" s="10" customFormat="1" x14ac:dyDescent="0.2">
      <c r="B14" s="12" t="s">
        <v>12</v>
      </c>
      <c r="C14" s="13">
        <v>62871100</v>
      </c>
    </row>
    <row r="15" spans="2:13" s="10" customFormat="1" x14ac:dyDescent="0.2">
      <c r="B15" s="12" t="s">
        <v>13</v>
      </c>
      <c r="C15" s="13">
        <v>30050000</v>
      </c>
    </row>
    <row r="16" spans="2:13" s="10" customFormat="1" x14ac:dyDescent="0.2">
      <c r="B16" s="12" t="s">
        <v>14</v>
      </c>
      <c r="C16" s="14">
        <v>8000000</v>
      </c>
    </row>
    <row r="17" spans="2:13" s="10" customFormat="1" x14ac:dyDescent="0.2">
      <c r="B17" s="12" t="s">
        <v>15</v>
      </c>
      <c r="C17" s="14">
        <v>100000</v>
      </c>
    </row>
    <row r="18" spans="2:13" s="10" customFormat="1" x14ac:dyDescent="0.2">
      <c r="B18" s="12" t="s">
        <v>16</v>
      </c>
      <c r="C18" s="14">
        <v>2424866.6666666665</v>
      </c>
    </row>
    <row r="19" spans="2:13" s="10" customFormat="1" x14ac:dyDescent="0.2">
      <c r="B19" s="12" t="s">
        <v>17</v>
      </c>
      <c r="C19" s="14">
        <v>4087750</v>
      </c>
    </row>
    <row r="20" spans="2:13" s="10" customFormat="1" x14ac:dyDescent="0.2">
      <c r="B20" s="12" t="s">
        <v>18</v>
      </c>
      <c r="C20" s="14">
        <v>15000000</v>
      </c>
    </row>
    <row r="21" spans="2:13" s="10" customFormat="1" x14ac:dyDescent="0.2">
      <c r="B21" s="12" t="s">
        <v>19</v>
      </c>
      <c r="C21" s="14">
        <v>50748400</v>
      </c>
    </row>
    <row r="22" spans="2:13" s="10" customFormat="1" x14ac:dyDescent="0.2">
      <c r="B22" s="12" t="s">
        <v>20</v>
      </c>
      <c r="C22" s="14">
        <v>6000000</v>
      </c>
    </row>
    <row r="23" spans="2:13" s="10" customFormat="1" x14ac:dyDescent="0.2">
      <c r="B23" s="12" t="s">
        <v>21</v>
      </c>
      <c r="C23" s="14">
        <v>10000000</v>
      </c>
    </row>
    <row r="24" spans="2:13" s="10" customFormat="1" x14ac:dyDescent="0.2">
      <c r="B24" s="12" t="s">
        <v>22</v>
      </c>
      <c r="C24" s="15">
        <v>130000000</v>
      </c>
    </row>
    <row r="25" spans="2:13" s="10" customFormat="1" x14ac:dyDescent="0.2">
      <c r="B25" s="16" t="s">
        <v>23</v>
      </c>
      <c r="C25" s="17">
        <f>SUM(C7:C24)</f>
        <v>1460578528.4433334</v>
      </c>
    </row>
    <row r="26" spans="2:13" s="10" customFormat="1" x14ac:dyDescent="0.2">
      <c r="B26" s="18" t="s">
        <v>24</v>
      </c>
      <c r="C26" s="14"/>
    </row>
    <row r="27" spans="2:13" s="10" customFormat="1" x14ac:dyDescent="0.2">
      <c r="B27" s="19" t="s">
        <v>25</v>
      </c>
      <c r="C27" s="14">
        <v>4000000</v>
      </c>
    </row>
    <row r="28" spans="2:13" s="10" customFormat="1" x14ac:dyDescent="0.2">
      <c r="B28" s="20" t="s">
        <v>26</v>
      </c>
      <c r="C28" s="9">
        <v>200000</v>
      </c>
    </row>
    <row r="29" spans="2:13" s="10" customFormat="1" x14ac:dyDescent="0.2">
      <c r="B29" s="21" t="s">
        <v>27</v>
      </c>
      <c r="C29" s="22">
        <f>SUM(C27:C28)</f>
        <v>4200000</v>
      </c>
    </row>
    <row r="30" spans="2:13" s="10" customFormat="1" x14ac:dyDescent="0.2">
      <c r="B30" s="23" t="s">
        <v>28</v>
      </c>
      <c r="C30" s="24">
        <f>+C29+C25</f>
        <v>1464778528.4433334</v>
      </c>
    </row>
    <row r="31" spans="2:13" x14ac:dyDescent="0.2">
      <c r="B31" s="7"/>
      <c r="C31" s="25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2:13" x14ac:dyDescent="0.2">
      <c r="B32" s="7"/>
      <c r="C32" s="25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2:13" ht="18.75" customHeight="1" x14ac:dyDescent="0.2">
      <c r="B33" s="5" t="s">
        <v>29</v>
      </c>
      <c r="C33" s="5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x14ac:dyDescent="0.2">
      <c r="B34" s="6" t="s">
        <v>2</v>
      </c>
      <c r="C34" s="6" t="s">
        <v>3</v>
      </c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ht="18.75" customHeight="1" x14ac:dyDescent="0.2">
      <c r="B35" s="26" t="s">
        <v>30</v>
      </c>
      <c r="C35" s="27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0" customFormat="1" x14ac:dyDescent="0.2">
      <c r="B36" s="28" t="s">
        <v>6</v>
      </c>
      <c r="C36" s="14">
        <v>36500000</v>
      </c>
    </row>
    <row r="37" spans="2:13" s="10" customFormat="1" x14ac:dyDescent="0.2">
      <c r="B37" s="8" t="s">
        <v>10</v>
      </c>
      <c r="C37" s="9">
        <v>90313541.666666657</v>
      </c>
    </row>
    <row r="38" spans="2:13" s="10" customFormat="1" x14ac:dyDescent="0.2">
      <c r="B38" s="28" t="s">
        <v>14</v>
      </c>
      <c r="C38" s="14">
        <v>4000000</v>
      </c>
    </row>
    <row r="39" spans="2:13" s="10" customFormat="1" x14ac:dyDescent="0.2">
      <c r="B39" s="12" t="s">
        <v>31</v>
      </c>
      <c r="C39" s="13"/>
    </row>
    <row r="40" spans="2:13" s="10" customFormat="1" x14ac:dyDescent="0.2">
      <c r="B40" s="12" t="s">
        <v>32</v>
      </c>
      <c r="C40" s="13">
        <v>54000500</v>
      </c>
    </row>
    <row r="41" spans="2:13" s="10" customFormat="1" x14ac:dyDescent="0.2">
      <c r="B41" s="12" t="s">
        <v>33</v>
      </c>
      <c r="C41" s="13">
        <v>44026300</v>
      </c>
    </row>
    <row r="42" spans="2:13" s="10" customFormat="1" x14ac:dyDescent="0.2">
      <c r="B42" s="12" t="s">
        <v>34</v>
      </c>
      <c r="C42" s="13">
        <v>17134000</v>
      </c>
    </row>
    <row r="43" spans="2:13" s="10" customFormat="1" x14ac:dyDescent="0.2">
      <c r="B43" s="12" t="s">
        <v>35</v>
      </c>
      <c r="C43" s="13">
        <v>15000000</v>
      </c>
    </row>
    <row r="44" spans="2:13" s="10" customFormat="1" x14ac:dyDescent="0.2">
      <c r="B44" s="12" t="s">
        <v>36</v>
      </c>
      <c r="C44" s="13">
        <v>18635000</v>
      </c>
    </row>
    <row r="45" spans="2:13" s="10" customFormat="1" x14ac:dyDescent="0.2">
      <c r="B45" s="12" t="s">
        <v>37</v>
      </c>
      <c r="C45" s="13">
        <v>50748400</v>
      </c>
    </row>
    <row r="46" spans="2:13" s="10" customFormat="1" x14ac:dyDescent="0.2">
      <c r="B46" s="29" t="s">
        <v>38</v>
      </c>
      <c r="C46" s="30">
        <f>SUM(C36:C45)</f>
        <v>330357741.66666663</v>
      </c>
    </row>
    <row r="47" spans="2:13" s="10" customFormat="1" x14ac:dyDescent="0.2">
      <c r="B47" s="18"/>
      <c r="C47" s="31"/>
    </row>
    <row r="48" spans="2:13" x14ac:dyDescent="0.2">
      <c r="B48" s="32" t="s">
        <v>39</v>
      </c>
      <c r="C48" s="33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3" s="10" customFormat="1" x14ac:dyDescent="0.2">
      <c r="B49" s="28" t="s">
        <v>40</v>
      </c>
      <c r="C49" s="13">
        <v>292692817.20240003</v>
      </c>
    </row>
    <row r="50" spans="2:3" s="10" customFormat="1" x14ac:dyDescent="0.2">
      <c r="B50" s="28" t="s">
        <v>41</v>
      </c>
      <c r="C50" s="13">
        <v>107330456.06812009</v>
      </c>
    </row>
    <row r="51" spans="2:3" s="10" customFormat="1" x14ac:dyDescent="0.2">
      <c r="B51" s="34" t="s">
        <v>42</v>
      </c>
      <c r="C51" s="13">
        <v>38000000</v>
      </c>
    </row>
    <row r="52" spans="2:3" s="10" customFormat="1" x14ac:dyDescent="0.2">
      <c r="B52" s="28" t="s">
        <v>43</v>
      </c>
      <c r="C52" s="13">
        <v>24391068.100200001</v>
      </c>
    </row>
    <row r="53" spans="2:3" s="10" customFormat="1" x14ac:dyDescent="0.2">
      <c r="B53" s="28" t="s">
        <v>44</v>
      </c>
      <c r="C53" s="13">
        <v>6120000</v>
      </c>
    </row>
    <row r="54" spans="2:3" s="10" customFormat="1" x14ac:dyDescent="0.2">
      <c r="B54" s="28" t="s">
        <v>45</v>
      </c>
      <c r="C54" s="13">
        <v>8000000</v>
      </c>
    </row>
    <row r="55" spans="2:3" s="10" customFormat="1" x14ac:dyDescent="0.2">
      <c r="B55" s="28" t="s">
        <v>46</v>
      </c>
      <c r="C55" s="13">
        <v>2416355</v>
      </c>
    </row>
    <row r="56" spans="2:3" s="10" customFormat="1" x14ac:dyDescent="0.2">
      <c r="B56" s="28" t="s">
        <v>47</v>
      </c>
      <c r="C56" s="13">
        <v>4000000</v>
      </c>
    </row>
    <row r="57" spans="2:3" s="10" customFormat="1" x14ac:dyDescent="0.2">
      <c r="B57" s="28" t="s">
        <v>48</v>
      </c>
      <c r="C57" s="13">
        <v>2000000</v>
      </c>
    </row>
    <row r="58" spans="2:3" s="10" customFormat="1" x14ac:dyDescent="0.2">
      <c r="B58" s="28" t="s">
        <v>49</v>
      </c>
      <c r="C58" s="13">
        <v>1600000</v>
      </c>
    </row>
    <row r="59" spans="2:3" s="10" customFormat="1" x14ac:dyDescent="0.2">
      <c r="B59" s="28" t="s">
        <v>50</v>
      </c>
      <c r="C59" s="13">
        <v>2000000</v>
      </c>
    </row>
    <row r="60" spans="2:3" s="10" customFormat="1" x14ac:dyDescent="0.2">
      <c r="B60" s="28" t="s">
        <v>51</v>
      </c>
      <c r="C60" s="13">
        <v>500000</v>
      </c>
    </row>
    <row r="61" spans="2:3" s="10" customFormat="1" x14ac:dyDescent="0.2">
      <c r="B61" s="28" t="s">
        <v>52</v>
      </c>
      <c r="C61" s="13">
        <v>150000</v>
      </c>
    </row>
    <row r="62" spans="2:3" s="10" customFormat="1" x14ac:dyDescent="0.2">
      <c r="B62" s="28" t="s">
        <v>53</v>
      </c>
      <c r="C62" s="13">
        <v>250000</v>
      </c>
    </row>
    <row r="63" spans="2:3" s="10" customFormat="1" x14ac:dyDescent="0.2">
      <c r="B63" s="28" t="s">
        <v>54</v>
      </c>
      <c r="C63" s="13">
        <v>250000</v>
      </c>
    </row>
    <row r="64" spans="2:3" s="10" customFormat="1" x14ac:dyDescent="0.2">
      <c r="B64" s="28" t="s">
        <v>55</v>
      </c>
      <c r="C64" s="13">
        <v>5000000</v>
      </c>
    </row>
    <row r="65" spans="2:3" s="10" customFormat="1" x14ac:dyDescent="0.2">
      <c r="B65" s="28" t="s">
        <v>56</v>
      </c>
      <c r="C65" s="13">
        <v>42000000</v>
      </c>
    </row>
    <row r="66" spans="2:3" s="10" customFormat="1" x14ac:dyDescent="0.2">
      <c r="B66" s="28" t="s">
        <v>57</v>
      </c>
      <c r="C66" s="13">
        <v>2000000</v>
      </c>
    </row>
    <row r="67" spans="2:3" s="10" customFormat="1" x14ac:dyDescent="0.2">
      <c r="B67" s="28" t="s">
        <v>58</v>
      </c>
      <c r="C67" s="13">
        <v>3000000</v>
      </c>
    </row>
    <row r="68" spans="2:3" s="10" customFormat="1" x14ac:dyDescent="0.2">
      <c r="B68" s="8" t="s">
        <v>59</v>
      </c>
      <c r="C68" s="55">
        <v>14000000</v>
      </c>
    </row>
    <row r="69" spans="2:3" s="10" customFormat="1" x14ac:dyDescent="0.2">
      <c r="B69" s="28" t="s">
        <v>60</v>
      </c>
      <c r="C69" s="13">
        <v>3000000</v>
      </c>
    </row>
    <row r="70" spans="2:3" s="10" customFormat="1" x14ac:dyDescent="0.2">
      <c r="B70" s="28" t="s">
        <v>61</v>
      </c>
      <c r="C70" s="13">
        <v>25000000</v>
      </c>
    </row>
    <row r="71" spans="2:3" s="10" customFormat="1" x14ac:dyDescent="0.2">
      <c r="B71" s="28" t="s">
        <v>62</v>
      </c>
      <c r="C71" s="13">
        <v>2000000</v>
      </c>
    </row>
    <row r="72" spans="2:3" s="10" customFormat="1" x14ac:dyDescent="0.2">
      <c r="B72" s="28" t="s">
        <v>63</v>
      </c>
      <c r="C72" s="13">
        <v>2500000</v>
      </c>
    </row>
    <row r="73" spans="2:3" s="10" customFormat="1" x14ac:dyDescent="0.2">
      <c r="B73" s="28" t="s">
        <v>64</v>
      </c>
      <c r="C73" s="13">
        <v>1500000</v>
      </c>
    </row>
    <row r="74" spans="2:3" s="10" customFormat="1" x14ac:dyDescent="0.2">
      <c r="B74" s="28" t="s">
        <v>65</v>
      </c>
      <c r="C74" s="13">
        <v>500000</v>
      </c>
    </row>
    <row r="75" spans="2:3" s="10" customFormat="1" x14ac:dyDescent="0.2">
      <c r="B75" s="28" t="s">
        <v>66</v>
      </c>
      <c r="C75" s="13">
        <v>945000</v>
      </c>
    </row>
    <row r="76" spans="2:3" s="10" customFormat="1" x14ac:dyDescent="0.2">
      <c r="B76" s="28" t="s">
        <v>67</v>
      </c>
      <c r="C76" s="13">
        <v>1500000</v>
      </c>
    </row>
    <row r="77" spans="2:3" s="10" customFormat="1" x14ac:dyDescent="0.2">
      <c r="B77" s="28" t="s">
        <v>68</v>
      </c>
      <c r="C77" s="13">
        <v>1000000</v>
      </c>
    </row>
    <row r="78" spans="2:3" s="10" customFormat="1" x14ac:dyDescent="0.2">
      <c r="B78" s="28" t="s">
        <v>69</v>
      </c>
      <c r="C78" s="13">
        <v>660000</v>
      </c>
    </row>
    <row r="79" spans="2:3" s="10" customFormat="1" x14ac:dyDescent="0.2">
      <c r="B79" s="28" t="s">
        <v>70</v>
      </c>
      <c r="C79" s="13">
        <v>24794000</v>
      </c>
    </row>
    <row r="80" spans="2:3" s="10" customFormat="1" x14ac:dyDescent="0.2">
      <c r="B80" s="28" t="s">
        <v>71</v>
      </c>
      <c r="C80" s="13">
        <v>5000000</v>
      </c>
    </row>
    <row r="81" spans="2:13" s="10" customFormat="1" x14ac:dyDescent="0.2">
      <c r="B81" s="28" t="s">
        <v>72</v>
      </c>
      <c r="C81" s="13">
        <v>250000</v>
      </c>
    </row>
    <row r="82" spans="2:13" s="10" customFormat="1" x14ac:dyDescent="0.2">
      <c r="B82" s="28" t="s">
        <v>73</v>
      </c>
      <c r="C82" s="13">
        <v>180000000</v>
      </c>
    </row>
    <row r="83" spans="2:13" s="10" customFormat="1" x14ac:dyDescent="0.2">
      <c r="B83" s="28" t="s">
        <v>74</v>
      </c>
      <c r="C83" s="35">
        <v>14640740</v>
      </c>
    </row>
    <row r="84" spans="2:13" s="10" customFormat="1" x14ac:dyDescent="0.2">
      <c r="B84" s="28" t="s">
        <v>75</v>
      </c>
      <c r="C84" s="35">
        <v>14789772</v>
      </c>
    </row>
    <row r="85" spans="2:13" s="10" customFormat="1" x14ac:dyDescent="0.2">
      <c r="B85" s="28" t="s">
        <v>76</v>
      </c>
      <c r="C85" s="35">
        <v>1000000</v>
      </c>
    </row>
    <row r="86" spans="2:13" s="10" customFormat="1" ht="12.75" thickBot="1" x14ac:dyDescent="0.25">
      <c r="B86" s="28" t="s">
        <v>77</v>
      </c>
      <c r="C86" s="36">
        <v>2400000</v>
      </c>
    </row>
    <row r="87" spans="2:13" ht="12.75" thickTop="1" x14ac:dyDescent="0.2">
      <c r="B87" s="37" t="s">
        <v>78</v>
      </c>
      <c r="C87" s="38">
        <f>SUM(C49:C86)</f>
        <v>837180208.37072015</v>
      </c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2">
      <c r="B88" s="32"/>
      <c r="C88" s="27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ht="18.75" customHeight="1" x14ac:dyDescent="0.2">
      <c r="B89" s="5" t="s">
        <v>29</v>
      </c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2">
      <c r="B90" s="6" t="s">
        <v>2</v>
      </c>
      <c r="C90" s="6" t="s">
        <v>3</v>
      </c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2">
      <c r="B91" s="39" t="s">
        <v>79</v>
      </c>
      <c r="C91" s="27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s="10" customFormat="1" x14ac:dyDescent="0.2">
      <c r="B92" s="12" t="s">
        <v>65</v>
      </c>
      <c r="C92" s="13">
        <v>500000</v>
      </c>
    </row>
    <row r="93" spans="2:13" s="10" customFormat="1" x14ac:dyDescent="0.2">
      <c r="B93" s="12" t="s">
        <v>80</v>
      </c>
      <c r="C93" s="13">
        <v>500000</v>
      </c>
    </row>
    <row r="94" spans="2:13" s="10" customFormat="1" x14ac:dyDescent="0.2">
      <c r="B94" s="12" t="s">
        <v>81</v>
      </c>
      <c r="C94" s="13">
        <v>500000</v>
      </c>
    </row>
    <row r="95" spans="2:13" s="10" customFormat="1" x14ac:dyDescent="0.2">
      <c r="B95" s="12" t="s">
        <v>82</v>
      </c>
      <c r="C95" s="13">
        <v>2000000</v>
      </c>
    </row>
    <row r="96" spans="2:13" s="10" customFormat="1" ht="12.75" thickBot="1" x14ac:dyDescent="0.25">
      <c r="B96" s="12" t="s">
        <v>83</v>
      </c>
      <c r="C96" s="36">
        <v>1500000</v>
      </c>
    </row>
    <row r="97" spans="2:13" s="10" customFormat="1" ht="12.75" thickTop="1" x14ac:dyDescent="0.2">
      <c r="B97" s="40" t="s">
        <v>84</v>
      </c>
      <c r="C97" s="41">
        <f>SUM(C92:C96)</f>
        <v>5000000</v>
      </c>
    </row>
    <row r="98" spans="2:13" s="10" customFormat="1" x14ac:dyDescent="0.2">
      <c r="B98" s="42"/>
      <c r="C98" s="43"/>
    </row>
    <row r="99" spans="2:13" x14ac:dyDescent="0.2">
      <c r="B99" s="39" t="s">
        <v>85</v>
      </c>
      <c r="C99" s="27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s="10" customFormat="1" x14ac:dyDescent="0.2">
      <c r="B100" s="12" t="s">
        <v>65</v>
      </c>
      <c r="C100" s="13">
        <v>620000</v>
      </c>
    </row>
    <row r="101" spans="2:13" s="10" customFormat="1" x14ac:dyDescent="0.2">
      <c r="B101" s="12" t="s">
        <v>80</v>
      </c>
      <c r="C101" s="13">
        <v>1080000</v>
      </c>
    </row>
    <row r="102" spans="2:13" s="10" customFormat="1" x14ac:dyDescent="0.2">
      <c r="B102" s="12" t="s">
        <v>81</v>
      </c>
      <c r="C102" s="13">
        <v>600000</v>
      </c>
    </row>
    <row r="103" spans="2:13" s="10" customFormat="1" x14ac:dyDescent="0.2">
      <c r="B103" s="12" t="s">
        <v>86</v>
      </c>
      <c r="C103" s="13">
        <v>500000</v>
      </c>
    </row>
    <row r="104" spans="2:13" s="10" customFormat="1" ht="12.75" thickBot="1" x14ac:dyDescent="0.25">
      <c r="B104" s="12" t="s">
        <v>87</v>
      </c>
      <c r="C104" s="36">
        <v>600000</v>
      </c>
    </row>
    <row r="105" spans="2:13" s="10" customFormat="1" ht="12.75" thickTop="1" x14ac:dyDescent="0.2">
      <c r="B105" s="40" t="s">
        <v>88</v>
      </c>
      <c r="C105" s="41">
        <f>SUM(C100:C104)</f>
        <v>3400000</v>
      </c>
    </row>
    <row r="106" spans="2:13" s="10" customFormat="1" x14ac:dyDescent="0.2">
      <c r="B106" s="42"/>
      <c r="C106" s="43"/>
    </row>
    <row r="107" spans="2:13" s="10" customFormat="1" x14ac:dyDescent="0.2">
      <c r="B107" s="42" t="s">
        <v>89</v>
      </c>
      <c r="C107" s="44"/>
    </row>
    <row r="108" spans="2:13" s="10" customFormat="1" x14ac:dyDescent="0.2">
      <c r="B108" s="28" t="s">
        <v>90</v>
      </c>
      <c r="C108" s="13">
        <v>3240000</v>
      </c>
    </row>
    <row r="109" spans="2:13" s="10" customFormat="1" ht="12.75" thickBot="1" x14ac:dyDescent="0.25">
      <c r="B109" s="45" t="s">
        <v>91</v>
      </c>
      <c r="C109" s="36">
        <v>4752109.3</v>
      </c>
    </row>
    <row r="110" spans="2:13" s="10" customFormat="1" ht="12.75" thickTop="1" x14ac:dyDescent="0.2">
      <c r="B110" s="29" t="s">
        <v>92</v>
      </c>
      <c r="C110" s="41">
        <f>SUM(C108:C109)</f>
        <v>7992109.2999999998</v>
      </c>
    </row>
    <row r="111" spans="2:13" s="10" customFormat="1" x14ac:dyDescent="0.2">
      <c r="B111" s="18"/>
      <c r="C111" s="43"/>
    </row>
    <row r="112" spans="2:13" x14ac:dyDescent="0.2">
      <c r="B112" s="32" t="s">
        <v>93</v>
      </c>
      <c r="C112" s="33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2:3" s="10" customFormat="1" x14ac:dyDescent="0.2">
      <c r="B113" s="28" t="s">
        <v>94</v>
      </c>
      <c r="C113" s="13">
        <v>12780000</v>
      </c>
    </row>
    <row r="114" spans="2:3" s="10" customFormat="1" x14ac:dyDescent="0.2">
      <c r="B114" s="28" t="s">
        <v>95</v>
      </c>
      <c r="C114" s="13">
        <v>12000000</v>
      </c>
    </row>
    <row r="115" spans="2:3" s="10" customFormat="1" x14ac:dyDescent="0.2">
      <c r="B115" s="28" t="s">
        <v>96</v>
      </c>
      <c r="C115" s="13">
        <v>1500000</v>
      </c>
    </row>
    <row r="116" spans="2:3" s="10" customFormat="1" x14ac:dyDescent="0.2">
      <c r="B116" s="28" t="s">
        <v>97</v>
      </c>
      <c r="C116" s="13">
        <v>4624000</v>
      </c>
    </row>
    <row r="117" spans="2:3" s="10" customFormat="1" x14ac:dyDescent="0.2">
      <c r="B117" s="28" t="s">
        <v>98</v>
      </c>
      <c r="C117" s="13">
        <v>2312000</v>
      </c>
    </row>
    <row r="118" spans="2:3" s="10" customFormat="1" x14ac:dyDescent="0.2">
      <c r="B118" s="28" t="s">
        <v>99</v>
      </c>
      <c r="C118" s="13">
        <v>4000000</v>
      </c>
    </row>
    <row r="119" spans="2:3" s="10" customFormat="1" x14ac:dyDescent="0.2">
      <c r="B119" s="8" t="s">
        <v>100</v>
      </c>
      <c r="C119" s="55">
        <v>2200000</v>
      </c>
    </row>
    <row r="120" spans="2:3" s="10" customFormat="1" x14ac:dyDescent="0.2">
      <c r="B120" s="28" t="s">
        <v>101</v>
      </c>
      <c r="C120" s="13">
        <v>3000000</v>
      </c>
    </row>
    <row r="121" spans="2:3" s="10" customFormat="1" x14ac:dyDescent="0.2">
      <c r="B121" s="28" t="s">
        <v>102</v>
      </c>
      <c r="C121" s="13">
        <v>2500000</v>
      </c>
    </row>
    <row r="122" spans="2:3" s="10" customFormat="1" x14ac:dyDescent="0.2">
      <c r="B122" s="28" t="s">
        <v>103</v>
      </c>
      <c r="C122" s="13">
        <v>250000</v>
      </c>
    </row>
    <row r="123" spans="2:3" s="10" customFormat="1" x14ac:dyDescent="0.2">
      <c r="B123" s="28" t="s">
        <v>104</v>
      </c>
      <c r="C123" s="13">
        <v>8000000</v>
      </c>
    </row>
    <row r="124" spans="2:3" s="10" customFormat="1" x14ac:dyDescent="0.2">
      <c r="B124" s="28" t="s">
        <v>105</v>
      </c>
      <c r="C124" s="13">
        <v>14000000</v>
      </c>
    </row>
    <row r="125" spans="2:3" s="10" customFormat="1" x14ac:dyDescent="0.2">
      <c r="B125" s="28" t="s">
        <v>106</v>
      </c>
      <c r="C125" s="13">
        <v>6000000</v>
      </c>
    </row>
    <row r="126" spans="2:3" s="10" customFormat="1" x14ac:dyDescent="0.2">
      <c r="B126" s="28" t="s">
        <v>107</v>
      </c>
      <c r="C126" s="13">
        <v>1500000</v>
      </c>
    </row>
    <row r="127" spans="2:3" s="10" customFormat="1" x14ac:dyDescent="0.2">
      <c r="B127" s="28" t="s">
        <v>108</v>
      </c>
      <c r="C127" s="13">
        <v>350000</v>
      </c>
    </row>
    <row r="128" spans="2:3" s="10" customFormat="1" ht="12" customHeight="1" x14ac:dyDescent="0.2">
      <c r="B128" s="46" t="s">
        <v>109</v>
      </c>
      <c r="C128" s="13">
        <v>12000000</v>
      </c>
    </row>
    <row r="129" spans="2:13" s="10" customFormat="1" ht="12" customHeight="1" x14ac:dyDescent="0.2">
      <c r="B129" s="47" t="s">
        <v>110</v>
      </c>
      <c r="C129" s="48">
        <v>8539009.0999999996</v>
      </c>
    </row>
    <row r="130" spans="2:13" s="10" customFormat="1" x14ac:dyDescent="0.2">
      <c r="B130" s="8" t="s">
        <v>111</v>
      </c>
      <c r="C130" s="48">
        <v>6000000</v>
      </c>
    </row>
    <row r="131" spans="2:13" s="10" customFormat="1" ht="12.75" thickBot="1" x14ac:dyDescent="0.25">
      <c r="B131" s="49" t="s">
        <v>112</v>
      </c>
      <c r="C131" s="50">
        <v>7500000</v>
      </c>
    </row>
    <row r="132" spans="2:13" ht="12.75" thickTop="1" x14ac:dyDescent="0.2">
      <c r="B132" s="51" t="s">
        <v>113</v>
      </c>
      <c r="C132" s="52">
        <f>SUM(C113:C131)</f>
        <v>109055009.09999999</v>
      </c>
    </row>
    <row r="133" spans="2:13" x14ac:dyDescent="0.2">
      <c r="B133" s="53"/>
      <c r="C133" s="54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2:13" x14ac:dyDescent="0.2">
      <c r="B134" s="53" t="s">
        <v>114</v>
      </c>
      <c r="C134" s="54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2:13" x14ac:dyDescent="0.2">
      <c r="B135" s="8" t="s">
        <v>115</v>
      </c>
      <c r="C135" s="55">
        <v>3000000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2:13" x14ac:dyDescent="0.2">
      <c r="B136" s="8" t="s">
        <v>116</v>
      </c>
      <c r="C136" s="55">
        <v>6000000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2:13" ht="12.75" thickBot="1" x14ac:dyDescent="0.25">
      <c r="B137" s="8" t="s">
        <v>117</v>
      </c>
      <c r="C137" s="50">
        <v>4000000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2:13" ht="12.75" thickTop="1" x14ac:dyDescent="0.2">
      <c r="B138" s="37" t="s">
        <v>118</v>
      </c>
      <c r="C138" s="56">
        <f>SUM(C135:C137)</f>
        <v>13000000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2:13" ht="22.5" customHeight="1" x14ac:dyDescent="0.2">
      <c r="B139" s="32" t="s">
        <v>119</v>
      </c>
      <c r="C139" s="57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2:13" s="10" customFormat="1" ht="12.75" thickBot="1" x14ac:dyDescent="0.25">
      <c r="B140" s="28" t="s">
        <v>120</v>
      </c>
      <c r="C140" s="36">
        <v>15000000</v>
      </c>
    </row>
    <row r="141" spans="2:13" s="10" customFormat="1" ht="12.75" thickTop="1" x14ac:dyDescent="0.2">
      <c r="B141" s="29" t="s">
        <v>121</v>
      </c>
      <c r="C141" s="41">
        <f>SUM(C140)</f>
        <v>15000000</v>
      </c>
    </row>
    <row r="142" spans="2:13" ht="22.5" customHeight="1" x14ac:dyDescent="0.2">
      <c r="B142" s="5" t="s">
        <v>29</v>
      </c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2:13" x14ac:dyDescent="0.2">
      <c r="B143" s="6" t="s">
        <v>122</v>
      </c>
      <c r="C143" s="6" t="s">
        <v>3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2:13" s="10" customFormat="1" ht="22.5" customHeight="1" x14ac:dyDescent="0.2">
      <c r="B144" s="18" t="s">
        <v>123</v>
      </c>
      <c r="C144" s="58"/>
    </row>
    <row r="145" spans="2:13" s="10" customFormat="1" x14ac:dyDescent="0.2">
      <c r="B145" s="28" t="s">
        <v>124</v>
      </c>
      <c r="C145" s="13">
        <v>37321460</v>
      </c>
    </row>
    <row r="146" spans="2:13" s="10" customFormat="1" x14ac:dyDescent="0.2">
      <c r="B146" s="45" t="s">
        <v>125</v>
      </c>
      <c r="C146" s="13">
        <v>8092000</v>
      </c>
    </row>
    <row r="147" spans="2:13" s="10" customFormat="1" ht="12.75" thickBot="1" x14ac:dyDescent="0.25">
      <c r="B147" s="45" t="s">
        <v>126</v>
      </c>
      <c r="C147" s="36">
        <v>30000000</v>
      </c>
    </row>
    <row r="148" spans="2:13" s="10" customFormat="1" ht="12.75" thickTop="1" x14ac:dyDescent="0.2">
      <c r="B148" s="29" t="s">
        <v>127</v>
      </c>
      <c r="C148" s="41">
        <f>SUM(C145:C147)</f>
        <v>75413460</v>
      </c>
    </row>
    <row r="149" spans="2:13" x14ac:dyDescent="0.2">
      <c r="B149" s="32"/>
      <c r="C149" s="59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2:13" s="10" customFormat="1" x14ac:dyDescent="0.2">
      <c r="B150" s="18" t="s">
        <v>128</v>
      </c>
      <c r="C150" s="31"/>
    </row>
    <row r="151" spans="2:13" s="10" customFormat="1" ht="12.75" thickBot="1" x14ac:dyDescent="0.25">
      <c r="B151" s="28" t="s">
        <v>129</v>
      </c>
      <c r="C151" s="36">
        <v>34680000</v>
      </c>
    </row>
    <row r="152" spans="2:13" s="10" customFormat="1" ht="12.75" thickTop="1" x14ac:dyDescent="0.2">
      <c r="B152" s="60" t="s">
        <v>130</v>
      </c>
      <c r="C152" s="41">
        <f>SUM(C151)</f>
        <v>34680000</v>
      </c>
    </row>
    <row r="153" spans="2:13" s="10" customFormat="1" x14ac:dyDescent="0.2">
      <c r="B153" s="18"/>
      <c r="C153" s="43"/>
    </row>
    <row r="154" spans="2:13" s="10" customFormat="1" x14ac:dyDescent="0.2">
      <c r="B154" s="18" t="s">
        <v>131</v>
      </c>
      <c r="C154" s="58"/>
    </row>
    <row r="155" spans="2:13" s="10" customFormat="1" ht="12.75" thickBot="1" x14ac:dyDescent="0.25">
      <c r="B155" s="28" t="s">
        <v>131</v>
      </c>
      <c r="C155" s="36">
        <v>16000000</v>
      </c>
    </row>
    <row r="156" spans="2:13" s="10" customFormat="1" ht="12.75" thickTop="1" x14ac:dyDescent="0.2">
      <c r="B156" s="29" t="s">
        <v>132</v>
      </c>
      <c r="C156" s="41">
        <f>SUM(C155)</f>
        <v>16000000</v>
      </c>
    </row>
    <row r="157" spans="2:13" ht="22.5" customHeight="1" x14ac:dyDescent="0.2">
      <c r="B157" s="5" t="s">
        <v>29</v>
      </c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2:13" x14ac:dyDescent="0.2">
      <c r="B158" s="6" t="s">
        <v>133</v>
      </c>
      <c r="C158" s="6" t="s">
        <v>3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2:13" s="10" customFormat="1" x14ac:dyDescent="0.2">
      <c r="B159" s="61"/>
      <c r="C159" s="62"/>
    </row>
    <row r="160" spans="2:13" s="10" customFormat="1" x14ac:dyDescent="0.2">
      <c r="B160" s="42" t="s">
        <v>134</v>
      </c>
      <c r="C160" s="44"/>
    </row>
    <row r="161" spans="2:3" s="10" customFormat="1" ht="12.75" thickBot="1" x14ac:dyDescent="0.25">
      <c r="B161" s="45" t="s">
        <v>65</v>
      </c>
      <c r="C161" s="36">
        <v>250000</v>
      </c>
    </row>
    <row r="162" spans="2:3" s="10" customFormat="1" ht="12.75" thickTop="1" x14ac:dyDescent="0.2">
      <c r="B162" s="40" t="s">
        <v>88</v>
      </c>
      <c r="C162" s="41">
        <v>250000</v>
      </c>
    </row>
    <row r="163" spans="2:3" s="10" customFormat="1" x14ac:dyDescent="0.2">
      <c r="B163" s="42"/>
      <c r="C163" s="43"/>
    </row>
    <row r="164" spans="2:3" s="10" customFormat="1" x14ac:dyDescent="0.2">
      <c r="B164" s="42" t="s">
        <v>135</v>
      </c>
      <c r="C164" s="44"/>
    </row>
    <row r="165" spans="2:3" s="10" customFormat="1" ht="12.75" thickBot="1" x14ac:dyDescent="0.25">
      <c r="B165" s="45" t="s">
        <v>65</v>
      </c>
      <c r="C165" s="36">
        <v>250000</v>
      </c>
    </row>
    <row r="166" spans="2:3" s="10" customFormat="1" ht="12.75" thickTop="1" x14ac:dyDescent="0.2">
      <c r="B166" s="40" t="s">
        <v>88</v>
      </c>
      <c r="C166" s="41">
        <v>250000</v>
      </c>
    </row>
    <row r="167" spans="2:3" s="10" customFormat="1" x14ac:dyDescent="0.2">
      <c r="B167" s="42"/>
      <c r="C167" s="43"/>
    </row>
    <row r="168" spans="2:3" s="10" customFormat="1" x14ac:dyDescent="0.2">
      <c r="B168" s="42" t="s">
        <v>136</v>
      </c>
      <c r="C168" s="44"/>
    </row>
    <row r="169" spans="2:3" s="10" customFormat="1" x14ac:dyDescent="0.2">
      <c r="B169" s="45" t="s">
        <v>65</v>
      </c>
      <c r="C169" s="13">
        <v>250000</v>
      </c>
    </row>
    <row r="170" spans="2:3" s="10" customFormat="1" ht="12.75" thickBot="1" x14ac:dyDescent="0.25">
      <c r="B170" s="45" t="s">
        <v>137</v>
      </c>
      <c r="C170" s="36">
        <v>1500000</v>
      </c>
    </row>
    <row r="171" spans="2:3" s="10" customFormat="1" ht="12.75" thickTop="1" x14ac:dyDescent="0.2">
      <c r="B171" s="40" t="s">
        <v>88</v>
      </c>
      <c r="C171" s="41">
        <v>1750000</v>
      </c>
    </row>
    <row r="172" spans="2:3" s="10" customFormat="1" x14ac:dyDescent="0.2">
      <c r="B172" s="42"/>
      <c r="C172" s="43"/>
    </row>
    <row r="173" spans="2:3" s="10" customFormat="1" x14ac:dyDescent="0.2">
      <c r="B173" s="42" t="s">
        <v>138</v>
      </c>
      <c r="C173" s="44"/>
    </row>
    <row r="174" spans="2:3" s="10" customFormat="1" ht="12.75" thickBot="1" x14ac:dyDescent="0.25">
      <c r="B174" s="45" t="s">
        <v>139</v>
      </c>
      <c r="C174" s="36">
        <v>250000</v>
      </c>
    </row>
    <row r="175" spans="2:3" s="10" customFormat="1" ht="12.75" thickTop="1" x14ac:dyDescent="0.2">
      <c r="B175" s="40" t="s">
        <v>140</v>
      </c>
      <c r="C175" s="41">
        <v>250000</v>
      </c>
    </row>
    <row r="176" spans="2:3" s="10" customFormat="1" x14ac:dyDescent="0.2">
      <c r="B176" s="42"/>
      <c r="C176" s="43"/>
    </row>
    <row r="177" spans="2:3" s="10" customFormat="1" x14ac:dyDescent="0.2">
      <c r="B177" s="42" t="s">
        <v>141</v>
      </c>
      <c r="C177" s="43"/>
    </row>
    <row r="178" spans="2:3" s="10" customFormat="1" ht="12.75" thickBot="1" x14ac:dyDescent="0.25">
      <c r="B178" s="45" t="s">
        <v>65</v>
      </c>
      <c r="C178" s="36">
        <v>100000</v>
      </c>
    </row>
    <row r="179" spans="2:3" s="10" customFormat="1" ht="12.75" thickTop="1" x14ac:dyDescent="0.2">
      <c r="B179" s="40" t="s">
        <v>140</v>
      </c>
      <c r="C179" s="41">
        <v>100000</v>
      </c>
    </row>
    <row r="180" spans="2:3" s="10" customFormat="1" x14ac:dyDescent="0.2">
      <c r="B180" s="42"/>
      <c r="C180" s="43"/>
    </row>
    <row r="181" spans="2:3" s="10" customFormat="1" x14ac:dyDescent="0.2">
      <c r="B181" s="42" t="s">
        <v>142</v>
      </c>
      <c r="C181" s="43"/>
    </row>
    <row r="182" spans="2:3" s="10" customFormat="1" x14ac:dyDescent="0.2">
      <c r="B182" s="45" t="s">
        <v>65</v>
      </c>
      <c r="C182" s="13">
        <v>250000</v>
      </c>
    </row>
    <row r="183" spans="2:3" s="10" customFormat="1" ht="12.75" thickBot="1" x14ac:dyDescent="0.25">
      <c r="B183" s="45" t="s">
        <v>82</v>
      </c>
      <c r="C183" s="36">
        <v>600000</v>
      </c>
    </row>
    <row r="184" spans="2:3" s="10" customFormat="1" ht="12.75" thickTop="1" x14ac:dyDescent="0.2">
      <c r="B184" s="40" t="s">
        <v>140</v>
      </c>
      <c r="C184" s="41">
        <v>850000</v>
      </c>
    </row>
    <row r="185" spans="2:3" s="10" customFormat="1" x14ac:dyDescent="0.2">
      <c r="B185" s="42"/>
      <c r="C185" s="43"/>
    </row>
    <row r="186" spans="2:3" s="10" customFormat="1" x14ac:dyDescent="0.2">
      <c r="B186" s="42" t="s">
        <v>143</v>
      </c>
      <c r="C186" s="44"/>
    </row>
    <row r="187" spans="2:3" s="10" customFormat="1" x14ac:dyDescent="0.2">
      <c r="B187" s="45" t="s">
        <v>65</v>
      </c>
      <c r="C187" s="13">
        <v>250000</v>
      </c>
    </row>
    <row r="188" spans="2:3" s="10" customFormat="1" ht="12.75" thickBot="1" x14ac:dyDescent="0.25">
      <c r="B188" s="45" t="s">
        <v>137</v>
      </c>
      <c r="C188" s="36">
        <v>7500000</v>
      </c>
    </row>
    <row r="189" spans="2:3" s="10" customFormat="1" ht="12.75" thickTop="1" x14ac:dyDescent="0.2">
      <c r="B189" s="29" t="s">
        <v>140</v>
      </c>
      <c r="C189" s="41">
        <v>7750000</v>
      </c>
    </row>
    <row r="190" spans="2:3" s="10" customFormat="1" x14ac:dyDescent="0.2">
      <c r="B190" s="18"/>
      <c r="C190" s="43"/>
    </row>
    <row r="191" spans="2:3" s="10" customFormat="1" x14ac:dyDescent="0.2">
      <c r="B191" s="42" t="s">
        <v>144</v>
      </c>
      <c r="C191" s="44"/>
    </row>
    <row r="192" spans="2:3" s="10" customFormat="1" ht="12.75" thickBot="1" x14ac:dyDescent="0.25">
      <c r="B192" s="45" t="s">
        <v>65</v>
      </c>
      <c r="C192" s="36">
        <v>250000</v>
      </c>
    </row>
    <row r="193" spans="2:13" s="10" customFormat="1" ht="12.75" thickTop="1" x14ac:dyDescent="0.2">
      <c r="B193" s="29" t="s">
        <v>140</v>
      </c>
      <c r="C193" s="41">
        <v>250000</v>
      </c>
    </row>
    <row r="194" spans="2:13" s="10" customFormat="1" x14ac:dyDescent="0.2">
      <c r="B194" s="18"/>
      <c r="C194" s="43"/>
    </row>
    <row r="195" spans="2:13" s="10" customFormat="1" x14ac:dyDescent="0.2">
      <c r="B195" s="42" t="s">
        <v>145</v>
      </c>
      <c r="C195" s="44"/>
    </row>
    <row r="196" spans="2:13" s="10" customFormat="1" ht="12.75" thickBot="1" x14ac:dyDescent="0.25">
      <c r="B196" s="45" t="s">
        <v>65</v>
      </c>
      <c r="C196" s="36">
        <v>250000</v>
      </c>
    </row>
    <row r="197" spans="2:13" s="10" customFormat="1" ht="12.75" thickTop="1" x14ac:dyDescent="0.2">
      <c r="B197" s="29" t="s">
        <v>140</v>
      </c>
      <c r="C197" s="41">
        <v>250000</v>
      </c>
    </row>
    <row r="198" spans="2:13" ht="22.5" customHeight="1" x14ac:dyDescent="0.2">
      <c r="B198" s="5" t="s">
        <v>29</v>
      </c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2:13" x14ac:dyDescent="0.2">
      <c r="B199" s="6" t="s">
        <v>133</v>
      </c>
      <c r="C199" s="6" t="s">
        <v>3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2:13" s="10" customFormat="1" x14ac:dyDescent="0.2">
      <c r="B200" s="18"/>
      <c r="C200" s="43"/>
    </row>
    <row r="201" spans="2:13" s="10" customFormat="1" x14ac:dyDescent="0.2">
      <c r="B201" s="42" t="s">
        <v>146</v>
      </c>
      <c r="C201" s="44"/>
    </row>
    <row r="202" spans="2:13" s="10" customFormat="1" ht="12.75" thickBot="1" x14ac:dyDescent="0.25">
      <c r="B202" s="45" t="s">
        <v>65</v>
      </c>
      <c r="C202" s="36">
        <v>250000</v>
      </c>
    </row>
    <row r="203" spans="2:13" s="10" customFormat="1" ht="12.75" thickTop="1" x14ac:dyDescent="0.2">
      <c r="B203" s="29" t="s">
        <v>140</v>
      </c>
      <c r="C203" s="41">
        <v>250000</v>
      </c>
    </row>
    <row r="204" spans="2:13" s="10" customFormat="1" x14ac:dyDescent="0.2">
      <c r="B204" s="18"/>
      <c r="C204" s="43"/>
    </row>
    <row r="205" spans="2:13" s="10" customFormat="1" x14ac:dyDescent="0.2">
      <c r="B205" s="42" t="s">
        <v>147</v>
      </c>
      <c r="C205" s="44"/>
    </row>
    <row r="206" spans="2:13" s="10" customFormat="1" ht="12.75" thickBot="1" x14ac:dyDescent="0.25">
      <c r="B206" s="45" t="s">
        <v>65</v>
      </c>
      <c r="C206" s="36">
        <v>250000</v>
      </c>
    </row>
    <row r="207" spans="2:13" s="10" customFormat="1" ht="12.75" thickTop="1" x14ac:dyDescent="0.2">
      <c r="B207" s="29" t="s">
        <v>140</v>
      </c>
      <c r="C207" s="41">
        <v>250000</v>
      </c>
    </row>
    <row r="208" spans="2:13" s="10" customFormat="1" x14ac:dyDescent="0.2">
      <c r="B208" s="53"/>
      <c r="C208" s="62"/>
    </row>
    <row r="209" spans="2:3" s="10" customFormat="1" x14ac:dyDescent="0.2">
      <c r="B209" s="53" t="s">
        <v>148</v>
      </c>
      <c r="C209" s="63"/>
    </row>
    <row r="210" spans="2:3" s="10" customFormat="1" ht="12.75" thickBot="1" x14ac:dyDescent="0.25">
      <c r="B210" s="49" t="s">
        <v>91</v>
      </c>
      <c r="C210" s="50">
        <v>250000</v>
      </c>
    </row>
    <row r="211" spans="2:3" s="10" customFormat="1" ht="12.75" thickTop="1" x14ac:dyDescent="0.2">
      <c r="B211" s="51" t="s">
        <v>140</v>
      </c>
      <c r="C211" s="52">
        <v>250000</v>
      </c>
    </row>
    <row r="212" spans="2:3" s="10" customFormat="1" x14ac:dyDescent="0.2">
      <c r="B212" s="53"/>
      <c r="C212" s="62"/>
    </row>
    <row r="213" spans="2:3" s="10" customFormat="1" x14ac:dyDescent="0.2">
      <c r="B213" s="53" t="s">
        <v>149</v>
      </c>
      <c r="C213" s="63"/>
    </row>
    <row r="214" spans="2:3" s="10" customFormat="1" ht="12.75" thickBot="1" x14ac:dyDescent="0.25">
      <c r="B214" s="49" t="s">
        <v>91</v>
      </c>
      <c r="C214" s="50">
        <v>250000</v>
      </c>
    </row>
    <row r="215" spans="2:3" s="10" customFormat="1" ht="12.75" thickTop="1" x14ac:dyDescent="0.2">
      <c r="B215" s="51" t="s">
        <v>140</v>
      </c>
      <c r="C215" s="52">
        <v>250000</v>
      </c>
    </row>
    <row r="216" spans="2:3" s="10" customFormat="1" x14ac:dyDescent="0.2">
      <c r="B216" s="53"/>
      <c r="C216" s="62"/>
    </row>
    <row r="217" spans="2:3" s="10" customFormat="1" x14ac:dyDescent="0.2">
      <c r="B217" s="53" t="s">
        <v>150</v>
      </c>
      <c r="C217" s="62"/>
    </row>
    <row r="218" spans="2:3" s="10" customFormat="1" ht="12.75" thickBot="1" x14ac:dyDescent="0.25">
      <c r="B218" s="49" t="s">
        <v>91</v>
      </c>
      <c r="C218" s="50">
        <v>250000</v>
      </c>
    </row>
    <row r="219" spans="2:3" s="10" customFormat="1" ht="12.75" thickTop="1" x14ac:dyDescent="0.2">
      <c r="B219" s="51" t="s">
        <v>140</v>
      </c>
      <c r="C219" s="52">
        <v>250000</v>
      </c>
    </row>
    <row r="220" spans="2:3" s="10" customFormat="1" x14ac:dyDescent="0.2">
      <c r="B220" s="53"/>
      <c r="C220" s="62"/>
    </row>
    <row r="221" spans="2:3" s="10" customFormat="1" x14ac:dyDescent="0.2">
      <c r="B221" s="53" t="s">
        <v>151</v>
      </c>
      <c r="C221" s="62"/>
    </row>
    <row r="222" spans="2:3" s="10" customFormat="1" ht="12.75" thickBot="1" x14ac:dyDescent="0.25">
      <c r="B222" s="49" t="s">
        <v>91</v>
      </c>
      <c r="C222" s="50">
        <v>250000</v>
      </c>
    </row>
    <row r="223" spans="2:3" s="10" customFormat="1" ht="12.75" thickTop="1" x14ac:dyDescent="0.2">
      <c r="B223" s="51" t="s">
        <v>140</v>
      </c>
      <c r="C223" s="52">
        <v>250000</v>
      </c>
    </row>
    <row r="224" spans="2:3" s="10" customFormat="1" x14ac:dyDescent="0.2">
      <c r="B224" s="53"/>
      <c r="C224" s="62"/>
    </row>
    <row r="225" spans="2:3" s="10" customFormat="1" x14ac:dyDescent="0.2">
      <c r="B225" s="18" t="s">
        <v>152</v>
      </c>
      <c r="C225" s="43"/>
    </row>
    <row r="226" spans="2:3" s="10" customFormat="1" ht="12.75" thickBot="1" x14ac:dyDescent="0.25">
      <c r="B226" s="45" t="s">
        <v>91</v>
      </c>
      <c r="C226" s="36">
        <v>250000</v>
      </c>
    </row>
    <row r="227" spans="2:3" s="10" customFormat="1" ht="12.75" thickTop="1" x14ac:dyDescent="0.2">
      <c r="B227" s="29" t="s">
        <v>140</v>
      </c>
      <c r="C227" s="41">
        <v>250000</v>
      </c>
    </row>
    <row r="228" spans="2:3" s="10" customFormat="1" x14ac:dyDescent="0.2">
      <c r="B228" s="18"/>
      <c r="C228" s="43"/>
    </row>
    <row r="229" spans="2:3" s="10" customFormat="1" x14ac:dyDescent="0.2">
      <c r="B229" s="18" t="s">
        <v>153</v>
      </c>
      <c r="C229" s="43"/>
    </row>
    <row r="230" spans="2:3" s="10" customFormat="1" x14ac:dyDescent="0.2">
      <c r="B230" s="45" t="s">
        <v>91</v>
      </c>
      <c r="C230" s="13">
        <v>250000</v>
      </c>
    </row>
    <row r="231" spans="2:3" s="10" customFormat="1" ht="12.75" thickBot="1" x14ac:dyDescent="0.25">
      <c r="B231" s="45" t="s">
        <v>154</v>
      </c>
      <c r="C231" s="36">
        <v>2000000</v>
      </c>
    </row>
    <row r="232" spans="2:3" s="10" customFormat="1" ht="12.75" thickTop="1" x14ac:dyDescent="0.2">
      <c r="B232" s="29" t="s">
        <v>140</v>
      </c>
      <c r="C232" s="41">
        <v>2250000</v>
      </c>
    </row>
    <row r="233" spans="2:3" s="10" customFormat="1" x14ac:dyDescent="0.2">
      <c r="B233" s="18"/>
      <c r="C233" s="43"/>
    </row>
    <row r="234" spans="2:3" s="10" customFormat="1" x14ac:dyDescent="0.2">
      <c r="B234" s="18" t="s">
        <v>155</v>
      </c>
      <c r="C234" s="43"/>
    </row>
    <row r="235" spans="2:3" s="10" customFormat="1" ht="12.75" thickBot="1" x14ac:dyDescent="0.25">
      <c r="B235" s="49" t="s">
        <v>91</v>
      </c>
      <c r="C235" s="50">
        <v>250000</v>
      </c>
    </row>
    <row r="236" spans="2:3" s="10" customFormat="1" ht="12.75" thickTop="1" x14ac:dyDescent="0.2">
      <c r="B236" s="51" t="s">
        <v>140</v>
      </c>
      <c r="C236" s="52">
        <v>250000</v>
      </c>
    </row>
    <row r="237" spans="2:3" s="10" customFormat="1" x14ac:dyDescent="0.2">
      <c r="B237" s="53"/>
      <c r="C237" s="62"/>
    </row>
    <row r="238" spans="2:3" s="10" customFormat="1" x14ac:dyDescent="0.2">
      <c r="B238" s="53" t="s">
        <v>156</v>
      </c>
      <c r="C238" s="62"/>
    </row>
    <row r="239" spans="2:3" s="10" customFormat="1" ht="12.75" thickBot="1" x14ac:dyDescent="0.25">
      <c r="B239" s="49" t="s">
        <v>91</v>
      </c>
      <c r="C239" s="50">
        <v>250000</v>
      </c>
    </row>
    <row r="240" spans="2:3" s="10" customFormat="1" ht="12.75" thickTop="1" x14ac:dyDescent="0.2">
      <c r="B240" s="51" t="s">
        <v>140</v>
      </c>
      <c r="C240" s="52">
        <v>250000</v>
      </c>
    </row>
    <row r="241" spans="2:3" s="10" customFormat="1" x14ac:dyDescent="0.2">
      <c r="B241" s="53"/>
      <c r="C241" s="62"/>
    </row>
    <row r="242" spans="2:3" s="10" customFormat="1" x14ac:dyDescent="0.2">
      <c r="B242" s="53" t="s">
        <v>157</v>
      </c>
      <c r="C242" s="62"/>
    </row>
    <row r="243" spans="2:3" s="10" customFormat="1" ht="12.75" thickBot="1" x14ac:dyDescent="0.25">
      <c r="B243" s="49" t="s">
        <v>91</v>
      </c>
      <c r="C243" s="50">
        <v>250000</v>
      </c>
    </row>
    <row r="244" spans="2:3" s="10" customFormat="1" ht="13.5" thickTop="1" thickBot="1" x14ac:dyDescent="0.25">
      <c r="B244" s="51" t="s">
        <v>140</v>
      </c>
      <c r="C244" s="64">
        <v>250000</v>
      </c>
    </row>
    <row r="245" spans="2:3" s="10" customFormat="1" ht="12.75" thickTop="1" x14ac:dyDescent="0.2">
      <c r="B245" s="53"/>
      <c r="C245" s="62"/>
    </row>
    <row r="246" spans="2:3" s="10" customFormat="1" x14ac:dyDescent="0.2">
      <c r="B246" s="53" t="s">
        <v>158</v>
      </c>
      <c r="C246" s="62"/>
    </row>
    <row r="247" spans="2:3" s="10" customFormat="1" x14ac:dyDescent="0.2">
      <c r="B247" s="49" t="s">
        <v>91</v>
      </c>
      <c r="C247" s="55">
        <v>250000</v>
      </c>
    </row>
    <row r="248" spans="2:3" s="10" customFormat="1" ht="12.75" thickBot="1" x14ac:dyDescent="0.25">
      <c r="B248" s="45" t="s">
        <v>82</v>
      </c>
      <c r="C248" s="36">
        <v>1000000</v>
      </c>
    </row>
    <row r="249" spans="2:3" s="10" customFormat="1" ht="12.75" thickTop="1" x14ac:dyDescent="0.2">
      <c r="B249" s="29" t="s">
        <v>140</v>
      </c>
      <c r="C249" s="41">
        <v>1250000</v>
      </c>
    </row>
    <row r="250" spans="2:3" s="10" customFormat="1" x14ac:dyDescent="0.2">
      <c r="B250" s="53"/>
      <c r="C250" s="62"/>
    </row>
    <row r="251" spans="2:3" s="10" customFormat="1" ht="12.75" thickBot="1" x14ac:dyDescent="0.25">
      <c r="B251" s="51" t="s">
        <v>159</v>
      </c>
      <c r="C251" s="65">
        <f>+C249+C244+C240+C236+C232+C227+C223+C219+C215+C211+C207+C203+C197+C193+C189+C184+C179+C175+C171+C166+C162</f>
        <v>17700000</v>
      </c>
    </row>
    <row r="252" spans="2:3" ht="12.75" thickTop="1" x14ac:dyDescent="0.2"/>
    <row r="253" spans="2:3" s="10" customFormat="1" x14ac:dyDescent="0.2">
      <c r="B253" s="66" t="s">
        <v>160</v>
      </c>
      <c r="C253" s="67">
        <f>+C251+C156+C152+C148+C141+C138+C132+C110+C105+C97+C87+C46</f>
        <v>1464778528.437387</v>
      </c>
    </row>
    <row r="254" spans="2:3" s="10" customFormat="1" x14ac:dyDescent="0.2">
      <c r="B254" s="53"/>
      <c r="C254" s="62"/>
    </row>
    <row r="255" spans="2:3" s="10" customFormat="1" ht="12.75" thickBot="1" x14ac:dyDescent="0.25">
      <c r="B255" s="66" t="s">
        <v>28</v>
      </c>
      <c r="C255" s="68">
        <f>+C30</f>
        <v>1464778528.4433334</v>
      </c>
    </row>
    <row r="256" spans="2:3" s="10" customFormat="1" ht="12.75" thickTop="1" x14ac:dyDescent="0.2">
      <c r="B256" s="66" t="s">
        <v>160</v>
      </c>
      <c r="C256" s="69">
        <f>+C253</f>
        <v>1464778528.437387</v>
      </c>
    </row>
    <row r="257" spans="3:3" ht="12.75" x14ac:dyDescent="0.2">
      <c r="C257" s="70"/>
    </row>
  </sheetData>
  <mergeCells count="8">
    <mergeCell ref="B157:C157"/>
    <mergeCell ref="B198:C198"/>
    <mergeCell ref="B2:C2"/>
    <mergeCell ref="B3:C3"/>
    <mergeCell ref="B4:C4"/>
    <mergeCell ref="B33:C33"/>
    <mergeCell ref="B89:C89"/>
    <mergeCell ref="B142:C14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2021-10-08T15:59:16Z</dcterms:created>
  <dcterms:modified xsi:type="dcterms:W3CDTF">2021-10-08T16:01:00Z</dcterms:modified>
</cp:coreProperties>
</file>